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rnerstonegroupab-my.sharepoint.com/personal/joachim_clasberg_cornerstone_se/Documents/Konsultjobb/Locum/2025/09 - September/"/>
    </mc:Choice>
  </mc:AlternateContent>
  <xr:revisionPtr revIDLastSave="2" documentId="13_ncr:1_{EE3F7B59-7094-4597-810B-2FEC07383D29}" xr6:coauthVersionLast="47" xr6:coauthVersionMax="47" xr10:uidLastSave="{7EAD68FD-7A40-4E07-B2A4-FFD263565499}"/>
  <bookViews>
    <workbookView xWindow="19090" yWindow="-110" windowWidth="38620" windowHeight="21100" xr2:uid="{00000000-000D-0000-FFFF-FFFF00000000}"/>
  </bookViews>
  <sheets>
    <sheet name="Fyll i data här" sheetId="1" r:id="rId1"/>
    <sheet name="Utdata Avfall" sheetId="13" r:id="rId2"/>
    <sheet name="Utdata Materialåtervinning" sheetId="23" r:id="rId3"/>
    <sheet name="Metadata" sheetId="4" r:id="rId4"/>
  </sheets>
  <definedNames>
    <definedName name="B.Asfalt">'Fyll i data här'!$G$23</definedName>
    <definedName name="B.Betong">'Fyll i data här'!$G$19</definedName>
    <definedName name="B.Blandat">'Fyll i data här'!$G$36</definedName>
    <definedName name="B.Brännbart">'Fyll i data här'!$G$27</definedName>
    <definedName name="B.Deponi">'Fyll i data här'!$G$31</definedName>
    <definedName name="B.E.Övrigt">'Fyll i data här'!$G$28</definedName>
    <definedName name="B.El">'Fyll i data här'!$G$35</definedName>
    <definedName name="B.Farligtavfall">'Fyll i data här'!$G$34</definedName>
    <definedName name="B.Förpackningar">'Fyll i data här'!$G$22</definedName>
    <definedName name="B.Gips">'Fyll i data här'!$G$17</definedName>
    <definedName name="B.Glas">'Fyll i data här'!$G$21</definedName>
    <definedName name="B.Isolering">'Fyll i data här'!$G$32</definedName>
    <definedName name="B.M.Övrigt">'Fyll i data här'!$G$24</definedName>
    <definedName name="B.Metall">'Fyll i data här'!$G$15</definedName>
    <definedName name="B.Mineraliska">'Fyll i data här'!$G$18</definedName>
    <definedName name="B.Mineralull">'Fyll i data här'!#REF!</definedName>
    <definedName name="B.Plast">'Fyll i data här'!$G$16</definedName>
    <definedName name="B.Schakt">'Fyll i data här'!$G$38</definedName>
    <definedName name="B.Trä">'Fyll i data här'!$G$26</definedName>
    <definedName name="B.Wellpapp">'Fyll i data här'!$G$20</definedName>
    <definedName name="B.Övrigt">'Fyll i data här'!$G$24</definedName>
    <definedName name="BTA">'Fyll i data här'!$G$13</definedName>
    <definedName name="Deponi">'Fyll i data här'!$E$48</definedName>
    <definedName name="Entreprenör">'Fyll i data här'!$G$12</definedName>
    <definedName name="Fastighetsobjekt">'Fyll i data här'!$G$8</definedName>
    <definedName name="Informationssäkerhetsklass">'Fyll i data här'!$I$3</definedName>
    <definedName name="Loc">'Fyll i data här'!$L$2</definedName>
    <definedName name="Mail">'Fyll i data här'!#REF!</definedName>
    <definedName name="Materialåtervinningsgrad">'Fyll i data här'!$E$46</definedName>
    <definedName name="Metall">'Fyll i data här'!$G$15</definedName>
    <definedName name="Namn">'Fyll i data här'!$B$2</definedName>
    <definedName name="Period">'Fyll i data här'!$G$11</definedName>
    <definedName name="Projektnummer">'Fyll i data här'!$G$10</definedName>
    <definedName name="R.Asfalt">'Fyll i data här'!$H$23</definedName>
    <definedName name="R.Betong">'Fyll i data här'!$H$19</definedName>
    <definedName name="R.Blandat">'Fyll i data här'!$H$36</definedName>
    <definedName name="R.Brännbart">'Fyll i data här'!$H$27</definedName>
    <definedName name="R.Deponi">'Fyll i data här'!$H$31</definedName>
    <definedName name="R.E.Övrigt">'Fyll i data här'!$H$28</definedName>
    <definedName name="R.El">'Fyll i data här'!$H$35</definedName>
    <definedName name="R.Farligtavfall">'Fyll i data här'!$H$34</definedName>
    <definedName name="R.Förpackningar">'Fyll i data här'!$H$22</definedName>
    <definedName name="R.Gips">'Fyll i data här'!$H$17</definedName>
    <definedName name="R.Glas">'Fyll i data här'!$H$21</definedName>
    <definedName name="R.Isolering">'Fyll i data här'!$H$32</definedName>
    <definedName name="R.M.Övrigt">'Fyll i data här'!$H$24</definedName>
    <definedName name="R.Metall">'Fyll i data här'!$H$15</definedName>
    <definedName name="R.Mineraliska">'Fyll i data här'!$H$18</definedName>
    <definedName name="R.Mineralull">'Fyll i data här'!#REF!</definedName>
    <definedName name="R.Plast">'Fyll i data här'!$H$16</definedName>
    <definedName name="R.Schakt">'Fyll i data här'!$H$38</definedName>
    <definedName name="R.Trä">'Fyll i data här'!$H$26</definedName>
    <definedName name="R.Wellpapp">'Fyll i data här'!$H$20</definedName>
    <definedName name="R.Övrigt">'Fyll i data här'!$H$24</definedName>
    <definedName name="Sorteringsgrad">'Fyll i data här'!$E$47</definedName>
    <definedName name="Telefon">'Fyll i data här'!#REF!</definedName>
    <definedName name="Titel">'Fyll i data här'!$B$3</definedName>
    <definedName name="Total">'Fyll i data här'!$G$43</definedName>
    <definedName name="_xlnm.Print_Area" localSheetId="0">'Fyll i data här'!$B$2:$K$63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1" i="23" l="1" a="1"/>
  <c r="J11" i="23" s="1"/>
  <c r="I11" i="23"/>
  <c r="H11" i="23"/>
  <c r="G11" i="23"/>
  <c r="F11" i="23"/>
  <c r="E11" i="23"/>
  <c r="D11" i="23"/>
  <c r="J10" i="23" a="1"/>
  <c r="J10" i="23" s="1"/>
  <c r="I10" i="23"/>
  <c r="H10" i="23"/>
  <c r="G10" i="23"/>
  <c r="F10" i="23"/>
  <c r="E10" i="23"/>
  <c r="D10" i="23"/>
  <c r="C10" i="23"/>
  <c r="J9" i="23" a="1"/>
  <c r="J9" i="23" s="1"/>
  <c r="I9" i="23"/>
  <c r="H9" i="23"/>
  <c r="G9" i="23"/>
  <c r="F9" i="23"/>
  <c r="E9" i="23"/>
  <c r="D9" i="23"/>
  <c r="C9" i="23"/>
  <c r="A9" i="23"/>
  <c r="J8" i="23" a="1"/>
  <c r="J8" i="23" s="1"/>
  <c r="I8" i="23"/>
  <c r="H8" i="23"/>
  <c r="G8" i="23"/>
  <c r="F8" i="23"/>
  <c r="E8" i="23"/>
  <c r="D8" i="23"/>
  <c r="C8" i="23"/>
  <c r="A8" i="23"/>
  <c r="J7" i="23" a="1"/>
  <c r="J7" i="23" s="1"/>
  <c r="I7" i="23"/>
  <c r="H7" i="23"/>
  <c r="G7" i="23"/>
  <c r="F7" i="23"/>
  <c r="E7" i="23"/>
  <c r="D7" i="23"/>
  <c r="C7" i="23"/>
  <c r="J6" i="23" a="1"/>
  <c r="J6" i="23" s="1"/>
  <c r="I6" i="23"/>
  <c r="H6" i="23"/>
  <c r="G6" i="23"/>
  <c r="F6" i="23"/>
  <c r="E6" i="23"/>
  <c r="D6" i="23"/>
  <c r="C6" i="23"/>
  <c r="B6" i="23"/>
  <c r="A6" i="23"/>
  <c r="J5" i="23" a="1"/>
  <c r="J5" i="23" s="1"/>
  <c r="I5" i="23"/>
  <c r="H5" i="23"/>
  <c r="G5" i="23"/>
  <c r="F5" i="23"/>
  <c r="C5" i="23"/>
  <c r="B5" i="23"/>
  <c r="A5" i="23"/>
  <c r="J4" i="23" a="1"/>
  <c r="J4" i="23" s="1"/>
  <c r="I4" i="23"/>
  <c r="H4" i="23"/>
  <c r="G4" i="23"/>
  <c r="F4" i="23"/>
  <c r="C4" i="23"/>
  <c r="B4" i="23"/>
  <c r="A4" i="23"/>
  <c r="J3" i="23" a="1"/>
  <c r="J3" i="23" s="1"/>
  <c r="I3" i="23"/>
  <c r="H3" i="23"/>
  <c r="G3" i="23"/>
  <c r="F3" i="23"/>
  <c r="E3" i="23"/>
  <c r="A3" i="23"/>
  <c r="W2" i="13"/>
  <c r="J2" i="23" a="1"/>
  <c r="J2" i="23" s="1"/>
  <c r="D2" i="23"/>
  <c r="D5" i="23" s="1"/>
  <c r="I2" i="23"/>
  <c r="H2" i="23"/>
  <c r="G2" i="23"/>
  <c r="F2" i="23"/>
  <c r="E2" i="23"/>
  <c r="E4" i="23" s="1"/>
  <c r="C2" i="23"/>
  <c r="C3" i="23" s="1"/>
  <c r="B2" i="23"/>
  <c r="B3" i="23" s="1"/>
  <c r="C2" i="13"/>
  <c r="B2" i="13"/>
  <c r="A2" i="23"/>
  <c r="A11" i="23" s="1"/>
  <c r="E48" i="1"/>
  <c r="C11" i="23" l="1"/>
  <c r="B8" i="23"/>
  <c r="B9" i="23"/>
  <c r="B7" i="23"/>
  <c r="B10" i="23"/>
  <c r="B11" i="23"/>
  <c r="A10" i="23"/>
  <c r="A7" i="23"/>
  <c r="E5" i="23"/>
  <c r="D3" i="23"/>
  <c r="D4" i="23"/>
  <c r="AH2" i="13"/>
  <c r="AG2" i="13"/>
  <c r="AF2" i="13"/>
  <c r="G43" i="1"/>
  <c r="E47" i="1" s="1"/>
  <c r="Y2" i="13" s="1"/>
  <c r="AD2" i="13"/>
  <c r="AC2" i="13"/>
  <c r="V2" i="13"/>
  <c r="U2" i="13"/>
  <c r="T2" i="13"/>
  <c r="S2" i="13"/>
  <c r="R2" i="13"/>
  <c r="Q2" i="13"/>
  <c r="P2" i="13"/>
  <c r="O2" i="13"/>
  <c r="N2" i="13"/>
  <c r="M2" i="13"/>
  <c r="L2" i="13"/>
  <c r="K2" i="13"/>
  <c r="J2" i="13"/>
  <c r="I2" i="13"/>
  <c r="H2" i="13"/>
  <c r="G2" i="13"/>
  <c r="F2" i="13"/>
  <c r="AB2" i="13"/>
  <c r="D2" i="13"/>
  <c r="E2" i="13"/>
  <c r="A2" i="13"/>
  <c r="AE2" i="13" l="1"/>
  <c r="AA2" i="13"/>
  <c r="E46" i="1"/>
  <c r="Z2" i="13" s="1"/>
  <c r="X2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<sst xmlns="http://schemas.openxmlformats.org/spreadsheetml/2006/main" count="135" uniqueCount="88">
  <si>
    <t>Informationssäkerhetsklass: K1</t>
  </si>
  <si>
    <t>Fastighetsobjekt</t>
  </si>
  <si>
    <t>Projektnummer</t>
  </si>
  <si>
    <t>Period</t>
  </si>
  <si>
    <t>Entreprenör</t>
  </si>
  <si>
    <t xml:space="preserve">Klicka här för instruktion </t>
  </si>
  <si>
    <t>Skrot och metall</t>
  </si>
  <si>
    <t>Plast</t>
  </si>
  <si>
    <t>Gips</t>
  </si>
  <si>
    <t>Mineraliska massor</t>
  </si>
  <si>
    <t>Betong</t>
  </si>
  <si>
    <t>Wellpapp</t>
  </si>
  <si>
    <t>Glas</t>
  </si>
  <si>
    <t>Förpackningar</t>
  </si>
  <si>
    <t>Asfalt</t>
  </si>
  <si>
    <t>Trä</t>
  </si>
  <si>
    <t>Brännbart</t>
  </si>
  <si>
    <t>Blandat</t>
  </si>
  <si>
    <t>Deponi</t>
  </si>
  <si>
    <t>Farligt avfall</t>
  </si>
  <si>
    <t>El-avfall</t>
  </si>
  <si>
    <t>Schaktmassor</t>
  </si>
  <si>
    <t>Material-</t>
  </si>
  <si>
    <t>återvinning</t>
  </si>
  <si>
    <t>Energi-</t>
  </si>
  <si>
    <r>
      <rPr>
        <b/>
        <sz val="10"/>
        <rFont val="Calibri"/>
        <family val="2"/>
        <scheme val="minor"/>
      </rPr>
      <t>Rivning (ton)</t>
    </r>
    <r>
      <rPr>
        <sz val="10"/>
        <rFont val="Calibri"/>
        <family val="2"/>
        <scheme val="minor"/>
      </rPr>
      <t xml:space="preserve"> 
</t>
    </r>
    <r>
      <rPr>
        <sz val="8"/>
        <rFont val="Calibri"/>
        <family val="2"/>
        <scheme val="minor"/>
      </rPr>
      <t>För projekt med möjlighet att redovisa rivningsavfall separat</t>
    </r>
  </si>
  <si>
    <r>
      <t xml:space="preserve">Anvisning
</t>
    </r>
    <r>
      <rPr>
        <sz val="8"/>
        <rFont val="Calibri"/>
        <family val="2"/>
        <scheme val="minor"/>
      </rPr>
      <t xml:space="preserve">Avfallsslagen är uppdelade på sluthantering. </t>
    </r>
  </si>
  <si>
    <t>använd "Materialåtervinning - Övrigt" eller "Energiåtervinning - Övrigt</t>
  </si>
  <si>
    <t xml:space="preserve">*Övrigt - Det finns en post för "Övrigt" under både materialåtervinning och förbränning, saknar du något avfallsslag, </t>
  </si>
  <si>
    <t>Sten, berg, jord</t>
  </si>
  <si>
    <r>
      <t xml:space="preserve">
Denna kategori avser endast material som gått till </t>
    </r>
    <r>
      <rPr>
        <b/>
        <sz val="8"/>
        <rFont val="Calibri"/>
        <family val="2"/>
        <scheme val="minor"/>
      </rPr>
      <t>materialåtervinning</t>
    </r>
    <r>
      <rPr>
        <sz val="8"/>
        <rFont val="Calibri"/>
        <family val="2"/>
        <scheme val="minor"/>
      </rPr>
      <t xml:space="preserve">;
I de fall någon av dessa fraktioner hanterats på annat sätt, lägg under </t>
    </r>
    <r>
      <rPr>
        <b/>
        <sz val="8"/>
        <rFont val="Calibri"/>
        <family val="2"/>
        <scheme val="minor"/>
      </rPr>
      <t>energiåtervinning- övrigt</t>
    </r>
    <r>
      <rPr>
        <sz val="8"/>
        <rFont val="Calibri"/>
        <family val="2"/>
        <scheme val="minor"/>
      </rPr>
      <t xml:space="preserve"> eller </t>
    </r>
    <r>
      <rPr>
        <b/>
        <sz val="8"/>
        <rFont val="Calibri"/>
        <family val="2"/>
        <scheme val="minor"/>
      </rPr>
      <t xml:space="preserve">deponi. </t>
    </r>
  </si>
  <si>
    <t>Special</t>
  </si>
  <si>
    <t>Blandat/Eftersortering</t>
  </si>
  <si>
    <r>
      <t xml:space="preserve">Denna kategori avser endast material som gått till </t>
    </r>
    <r>
      <rPr>
        <b/>
        <sz val="8"/>
        <rFont val="Calibri"/>
        <family val="2"/>
        <scheme val="minor"/>
      </rPr>
      <t>energiåtervinning</t>
    </r>
    <r>
      <rPr>
        <sz val="8"/>
        <rFont val="Calibri"/>
        <family val="2"/>
        <scheme val="minor"/>
      </rPr>
      <t xml:space="preserve">;
Om fraktioner hanterats på annat sätt, välj </t>
    </r>
    <r>
      <rPr>
        <b/>
        <sz val="8"/>
        <rFont val="Calibri"/>
        <family val="2"/>
        <scheme val="minor"/>
      </rPr>
      <t xml:space="preserve">materialåtervinning- övrigt </t>
    </r>
    <r>
      <rPr>
        <sz val="8"/>
        <rFont val="Calibri"/>
        <family val="2"/>
        <scheme val="minor"/>
      </rPr>
      <t>eller</t>
    </r>
    <r>
      <rPr>
        <b/>
        <sz val="8"/>
        <rFont val="Calibri"/>
        <family val="2"/>
        <scheme val="minor"/>
      </rPr>
      <t xml:space="preserve"> deponi. </t>
    </r>
  </si>
  <si>
    <t>Summering av rapporterat avfall</t>
  </si>
  <si>
    <t>Baserat på given indata och Locums beräkningsverktyg;</t>
  </si>
  <si>
    <t>Sorteringsgrad</t>
  </si>
  <si>
    <t>Återbruk</t>
  </si>
  <si>
    <t>Mängd</t>
  </si>
  <si>
    <t>Enhet</t>
  </si>
  <si>
    <t>Hantering</t>
  </si>
  <si>
    <t>Valfritt; kommentar</t>
  </si>
  <si>
    <t>Material</t>
  </si>
  <si>
    <t>Välj i listan</t>
  </si>
  <si>
    <t>T1 (1 jan-30 april)</t>
  </si>
  <si>
    <t>Återbrukats i aktuellt projekt</t>
  </si>
  <si>
    <t>T2 (1 maj - 31 aug)</t>
  </si>
  <si>
    <t>Återbrukats av annat Locum projekt</t>
  </si>
  <si>
    <t>T3 (1 sep - 31 dec)</t>
  </si>
  <si>
    <t>Återbrukats av extern part</t>
  </si>
  <si>
    <t>Sparats</t>
  </si>
  <si>
    <t>Helix</t>
  </si>
  <si>
    <t>Sjukhus Södra</t>
  </si>
  <si>
    <t>Sjukhus Norra</t>
  </si>
  <si>
    <t>Ej tid/utrymme för att sortera</t>
  </si>
  <si>
    <t>Sammansatta byggdelar från rivning</t>
  </si>
  <si>
    <t>Rivningsmaterial innehållandes farliga ämnen</t>
  </si>
  <si>
    <t>ton</t>
  </si>
  <si>
    <t>Materialåtervinningsgrad</t>
  </si>
  <si>
    <t>Förpackningar som omfattas av producentansvaret</t>
  </si>
  <si>
    <t>Schakt-massor</t>
  </si>
  <si>
    <t>Övrigt energiutvinning</t>
  </si>
  <si>
    <t>Övrig materialåtervinning</t>
  </si>
  <si>
    <t>Materialåtervinning - Övrigt*</t>
  </si>
  <si>
    <t>Energiåtervinning - Övrigt*</t>
  </si>
  <si>
    <t>BTA</t>
  </si>
  <si>
    <t>Total avfallsmängd (ton)/ projekt</t>
  </si>
  <si>
    <t>Sorteringsgrad (%)</t>
  </si>
  <si>
    <t>Materialåtervinningsgrad (%)</t>
  </si>
  <si>
    <t>Deponi (%)</t>
  </si>
  <si>
    <t>Motivering blandat Byggavfall</t>
  </si>
  <si>
    <t>Motivering blandat Rivningsavfall</t>
  </si>
  <si>
    <t>Isolering</t>
  </si>
  <si>
    <t>Totalt icke farligt avfall exkl schakt (ton)</t>
  </si>
  <si>
    <t>Total mängd deponi</t>
  </si>
  <si>
    <t>Total mängd materialåtervunnet (ton)</t>
  </si>
  <si>
    <t>Total mängd blandat (ton)</t>
  </si>
  <si>
    <t>Projektnamn</t>
  </si>
  <si>
    <t>Solna strategiskt/GKS</t>
  </si>
  <si>
    <t>Huddinge sjukhusområde</t>
  </si>
  <si>
    <t>Södersjukhuset</t>
  </si>
  <si>
    <t>Södertälje Sjukhus</t>
  </si>
  <si>
    <t>Danderyds sjukhus</t>
  </si>
  <si>
    <t>Norrtälje sjukhus</t>
  </si>
  <si>
    <t>S:t Görans Sjukhus</t>
  </si>
  <si>
    <r>
      <rPr>
        <b/>
        <sz val="10"/>
        <rFont val="Calibri"/>
        <family val="2"/>
        <scheme val="minor"/>
      </rPr>
      <t>Bygg (ton</t>
    </r>
    <r>
      <rPr>
        <sz val="10"/>
        <rFont val="Calibri"/>
        <family val="2"/>
        <scheme val="minor"/>
      </rPr>
      <t xml:space="preserve">)
</t>
    </r>
    <r>
      <rPr>
        <sz val="8"/>
        <rFont val="Calibri"/>
        <family val="2"/>
        <scheme val="minor"/>
      </rPr>
      <t>Byggavfall eller blandat bygg-/rivningsavfall</t>
    </r>
  </si>
  <si>
    <t>För projekt över 100 Mkr ange BTA</t>
  </si>
  <si>
    <t>Kommentar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</si>
</sst>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0"/>
      <name val="Arial"/>
    </font>
    <font>
      <sz val="8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 Light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0">
    <xf numFmtId="0" fontId="0" fillId="0" borderId="0" xfId="0"/>
    <xf numFmtId="0" fontId="2" fillId="6" borderId="0" xfId="0" applyFont="1" applyFill="1"/>
    <xf numFmtId="0" fontId="3" fillId="6" borderId="0" xfId="0" applyFont="1" applyFill="1"/>
    <xf numFmtId="0" fontId="2" fillId="5" borderId="8" xfId="0" applyFont="1" applyFill="1" applyBorder="1"/>
    <xf numFmtId="0" fontId="2" fillId="8" borderId="11" xfId="0" applyFont="1" applyFill="1" applyBorder="1"/>
    <xf numFmtId="0" fontId="2" fillId="8" borderId="13" xfId="0" applyFont="1" applyFill="1" applyBorder="1"/>
    <xf numFmtId="0" fontId="8" fillId="8" borderId="13" xfId="0" applyFont="1" applyFill="1" applyBorder="1"/>
    <xf numFmtId="0" fontId="2" fillId="8" borderId="14" xfId="0" applyFont="1" applyFill="1" applyBorder="1"/>
    <xf numFmtId="0" fontId="2" fillId="9" borderId="0" xfId="0" applyFont="1" applyFill="1"/>
    <xf numFmtId="0" fontId="2" fillId="10" borderId="0" xfId="0" applyFont="1" applyFill="1"/>
    <xf numFmtId="0" fontId="2" fillId="7" borderId="11" xfId="0" applyFont="1" applyFill="1" applyBorder="1"/>
    <xf numFmtId="0" fontId="2" fillId="7" borderId="14" xfId="0" applyFont="1" applyFill="1" applyBorder="1"/>
    <xf numFmtId="0" fontId="7" fillId="7" borderId="0" xfId="0" applyFont="1" applyFill="1"/>
    <xf numFmtId="0" fontId="7" fillId="7" borderId="12" xfId="0" applyFont="1" applyFill="1" applyBorder="1"/>
    <xf numFmtId="0" fontId="7" fillId="7" borderId="15" xfId="0" applyFont="1" applyFill="1" applyBorder="1"/>
    <xf numFmtId="0" fontId="8" fillId="7" borderId="13" xfId="0" applyFont="1" applyFill="1" applyBorder="1"/>
    <xf numFmtId="0" fontId="2" fillId="6" borderId="1" xfId="0" applyFont="1" applyFill="1" applyBorder="1"/>
    <xf numFmtId="0" fontId="2" fillId="7" borderId="2" xfId="0" applyFont="1" applyFill="1" applyBorder="1"/>
    <xf numFmtId="0" fontId="2" fillId="7" borderId="3" xfId="0" applyFont="1" applyFill="1" applyBorder="1"/>
    <xf numFmtId="0" fontId="2" fillId="7" borderId="4" xfId="0" applyFont="1" applyFill="1" applyBorder="1"/>
    <xf numFmtId="0" fontId="3" fillId="10" borderId="0" xfId="0" applyFont="1" applyFill="1"/>
    <xf numFmtId="0" fontId="2" fillId="7" borderId="19" xfId="0" applyFont="1" applyFill="1" applyBorder="1"/>
    <xf numFmtId="0" fontId="2" fillId="7" borderId="20" xfId="0" applyFont="1" applyFill="1" applyBorder="1"/>
    <xf numFmtId="0" fontId="3" fillId="7" borderId="21" xfId="0" applyFont="1" applyFill="1" applyBorder="1"/>
    <xf numFmtId="0" fontId="10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wrapText="1"/>
    </xf>
    <xf numFmtId="0" fontId="8" fillId="6" borderId="0" xfId="0" applyFont="1" applyFill="1" applyAlignment="1">
      <alignment horizontal="center" wrapText="1"/>
    </xf>
    <xf numFmtId="0" fontId="10" fillId="6" borderId="0" xfId="0" applyFont="1" applyFill="1"/>
    <xf numFmtId="0" fontId="5" fillId="0" borderId="0" xfId="0" applyFont="1"/>
    <xf numFmtId="0" fontId="7" fillId="10" borderId="0" xfId="0" applyFont="1" applyFill="1"/>
    <xf numFmtId="0" fontId="1" fillId="10" borderId="0" xfId="0" applyFont="1" applyFill="1" applyAlignment="1">
      <alignment horizontal="left" vertical="center"/>
    </xf>
    <xf numFmtId="0" fontId="2" fillId="7" borderId="27" xfId="0" applyFont="1" applyFill="1" applyBorder="1"/>
    <xf numFmtId="0" fontId="3" fillId="9" borderId="0" xfId="0" applyFont="1" applyFill="1"/>
    <xf numFmtId="0" fontId="2" fillId="6" borderId="17" xfId="0" applyFont="1" applyFill="1" applyBorder="1"/>
    <xf numFmtId="0" fontId="3" fillId="6" borderId="0" xfId="0" applyFont="1" applyFill="1" applyAlignment="1">
      <alignment horizontal="left"/>
    </xf>
    <xf numFmtId="0" fontId="3" fillId="9" borderId="0" xfId="0" applyFont="1" applyFill="1" applyAlignment="1">
      <alignment horizontal="left"/>
    </xf>
    <xf numFmtId="0" fontId="3" fillId="10" borderId="24" xfId="0" applyFont="1" applyFill="1" applyBorder="1"/>
    <xf numFmtId="0" fontId="3" fillId="6" borderId="23" xfId="0" applyFont="1" applyFill="1" applyBorder="1"/>
    <xf numFmtId="0" fontId="3" fillId="10" borderId="23" xfId="0" applyFont="1" applyFill="1" applyBorder="1"/>
    <xf numFmtId="0" fontId="4" fillId="6" borderId="23" xfId="0" applyFont="1" applyFill="1" applyBorder="1" applyAlignment="1">
      <alignment horizontal="right"/>
    </xf>
    <xf numFmtId="0" fontId="4" fillId="10" borderId="26" xfId="0" applyFont="1" applyFill="1" applyBorder="1" applyAlignment="1">
      <alignment horizontal="right"/>
    </xf>
    <xf numFmtId="0" fontId="3" fillId="10" borderId="1" xfId="0" applyFont="1" applyFill="1" applyBorder="1"/>
    <xf numFmtId="0" fontId="3" fillId="6" borderId="9" xfId="0" applyFont="1" applyFill="1" applyBorder="1" applyAlignment="1">
      <alignment horizontal="left"/>
    </xf>
    <xf numFmtId="0" fontId="2" fillId="10" borderId="9" xfId="0" applyFont="1" applyFill="1" applyBorder="1"/>
    <xf numFmtId="0" fontId="8" fillId="10" borderId="9" xfId="0" applyFont="1" applyFill="1" applyBorder="1" applyAlignment="1">
      <alignment horizontal="center" wrapText="1"/>
    </xf>
    <xf numFmtId="0" fontId="3" fillId="10" borderId="9" xfId="0" applyFont="1" applyFill="1" applyBorder="1" applyAlignment="1">
      <alignment horizontal="left" vertical="center" wrapText="1"/>
    </xf>
    <xf numFmtId="0" fontId="0" fillId="10" borderId="9" xfId="0" applyFill="1" applyBorder="1" applyAlignment="1">
      <alignment horizontal="left" vertical="center"/>
    </xf>
    <xf numFmtId="0" fontId="2" fillId="10" borderId="9" xfId="0" applyFont="1" applyFill="1" applyBorder="1" applyAlignment="1">
      <alignment wrapText="1"/>
    </xf>
    <xf numFmtId="0" fontId="0" fillId="10" borderId="9" xfId="0" applyFill="1" applyBorder="1"/>
    <xf numFmtId="0" fontId="2" fillId="6" borderId="30" xfId="0" applyFont="1" applyFill="1" applyBorder="1"/>
    <xf numFmtId="0" fontId="2" fillId="6" borderId="28" xfId="0" applyFont="1" applyFill="1" applyBorder="1"/>
    <xf numFmtId="0" fontId="2" fillId="10" borderId="28" xfId="0" applyFont="1" applyFill="1" applyBorder="1"/>
    <xf numFmtId="0" fontId="2" fillId="10" borderId="25" xfId="0" applyFont="1" applyFill="1" applyBorder="1"/>
    <xf numFmtId="0" fontId="8" fillId="3" borderId="11" xfId="0" applyFont="1" applyFill="1" applyBorder="1"/>
    <xf numFmtId="0" fontId="8" fillId="3" borderId="13" xfId="0" applyFont="1" applyFill="1" applyBorder="1"/>
    <xf numFmtId="0" fontId="2" fillId="3" borderId="14" xfId="0" applyFont="1" applyFill="1" applyBorder="1"/>
    <xf numFmtId="0" fontId="12" fillId="2" borderId="10" xfId="0" applyFont="1" applyFill="1" applyBorder="1" applyAlignment="1">
      <alignment wrapText="1"/>
    </xf>
    <xf numFmtId="0" fontId="3" fillId="6" borderId="0" xfId="0" applyFont="1" applyFill="1" applyAlignment="1">
      <alignment horizontal="right"/>
    </xf>
    <xf numFmtId="0" fontId="2" fillId="11" borderId="0" xfId="0" applyFont="1" applyFill="1"/>
    <xf numFmtId="0" fontId="3" fillId="11" borderId="0" xfId="0" applyFont="1" applyFill="1"/>
    <xf numFmtId="0" fontId="9" fillId="10" borderId="0" xfId="0" applyFont="1" applyFill="1" applyAlignment="1">
      <alignment wrapText="1"/>
    </xf>
    <xf numFmtId="0" fontId="7" fillId="7" borderId="15" xfId="0" applyFont="1" applyFill="1" applyBorder="1" applyAlignment="1">
      <alignment horizontal="left" vertical="top"/>
    </xf>
    <xf numFmtId="9" fontId="0" fillId="0" borderId="0" xfId="0" applyNumberFormat="1"/>
    <xf numFmtId="0" fontId="11" fillId="4" borderId="11" xfId="0" applyFont="1" applyFill="1" applyBorder="1"/>
    <xf numFmtId="0" fontId="11" fillId="4" borderId="14" xfId="0" applyFont="1" applyFill="1" applyBorder="1"/>
    <xf numFmtId="0" fontId="2" fillId="7" borderId="5" xfId="0" applyFont="1" applyFill="1" applyBorder="1"/>
    <xf numFmtId="0" fontId="2" fillId="7" borderId="7" xfId="0" applyFont="1" applyFill="1" applyBorder="1"/>
    <xf numFmtId="164" fontId="2" fillId="6" borderId="10" xfId="1" applyNumberFormat="1" applyFont="1" applyFill="1" applyBorder="1"/>
    <xf numFmtId="2" fontId="2" fillId="6" borderId="16" xfId="0" applyNumberFormat="1" applyFont="1" applyFill="1" applyBorder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2" fillId="5" borderId="8" xfId="0" applyFont="1" applyFill="1" applyBorder="1" applyProtection="1">
      <protection locked="0"/>
    </xf>
    <xf numFmtId="0" fontId="2" fillId="5" borderId="18" xfId="0" applyFont="1" applyFill="1" applyBorder="1" applyProtection="1">
      <protection locked="0"/>
    </xf>
    <xf numFmtId="0" fontId="2" fillId="6" borderId="0" xfId="0" applyFont="1" applyFill="1" applyProtection="1">
      <protection locked="0"/>
    </xf>
    <xf numFmtId="0" fontId="2" fillId="5" borderId="8" xfId="0" applyFont="1" applyFill="1" applyBorder="1" applyAlignment="1" applyProtection="1">
      <alignment wrapText="1"/>
      <protection locked="0"/>
    </xf>
    <xf numFmtId="0" fontId="2" fillId="7" borderId="8" xfId="0" applyFont="1" applyFill="1" applyBorder="1" applyProtection="1">
      <protection locked="0"/>
    </xf>
    <xf numFmtId="0" fontId="2" fillId="7" borderId="18" xfId="0" applyFont="1" applyFill="1" applyBorder="1" applyProtection="1">
      <protection locked="0"/>
    </xf>
    <xf numFmtId="0" fontId="2" fillId="7" borderId="22" xfId="0" applyFont="1" applyFill="1" applyBorder="1" applyProtection="1">
      <protection locked="0"/>
    </xf>
    <xf numFmtId="0" fontId="2" fillId="7" borderId="26" xfId="0" applyFont="1" applyFill="1" applyBorder="1" applyProtection="1">
      <protection locked="0"/>
    </xf>
    <xf numFmtId="0" fontId="2" fillId="7" borderId="18" xfId="0" applyFont="1" applyFill="1" applyBorder="1" applyProtection="1">
      <protection locked="0"/>
    </xf>
    <xf numFmtId="0" fontId="0" fillId="0" borderId="29" xfId="0" applyBorder="1" applyProtection="1">
      <protection locked="0"/>
    </xf>
    <xf numFmtId="0" fontId="0" fillId="0" borderId="22" xfId="0" applyBorder="1" applyProtection="1">
      <protection locked="0"/>
    </xf>
    <xf numFmtId="0" fontId="3" fillId="7" borderId="5" xfId="0" applyFont="1" applyFill="1" applyBorder="1" applyAlignment="1">
      <alignment horizontal="left" vertical="center" wrapText="1"/>
    </xf>
    <xf numFmtId="0" fontId="0" fillId="7" borderId="6" xfId="0" applyFill="1" applyBorder="1" applyAlignment="1">
      <alignment horizontal="left" vertical="center"/>
    </xf>
    <xf numFmtId="0" fontId="0" fillId="7" borderId="7" xfId="0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1" fillId="7" borderId="7" xfId="0" applyFont="1" applyFill="1" applyBorder="1" applyAlignment="1">
      <alignment horizontal="left" vertical="center"/>
    </xf>
    <xf numFmtId="0" fontId="2" fillId="5" borderId="8" xfId="0" applyFont="1" applyFill="1" applyBorder="1" applyAlignment="1" applyProtection="1">
      <alignment horizontal="left"/>
      <protection locked="0"/>
    </xf>
    <xf numFmtId="0" fontId="0" fillId="0" borderId="8" xfId="0" applyBorder="1"/>
    <xf numFmtId="0" fontId="2" fillId="5" borderId="8" xfId="0" applyFont="1" applyFill="1" applyBorder="1" applyProtection="1">
      <protection locked="0"/>
    </xf>
  </cellXfs>
  <cellStyles count="2">
    <cellStyle name="Normal" xfId="0" builtinId="0"/>
    <cellStyle name="Procent" xfId="1" builtinId="5"/>
  </cellStyles>
  <dxfs count="2">
    <dxf>
      <fill>
        <patternFill>
          <bgColor rgb="FFFF0000"/>
        </patternFill>
      </fill>
    </dxf>
    <dxf>
      <fill>
        <patternFill>
          <bgColor rgb="FFFF3300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-tema">
  <a:themeElements>
    <a:clrScheme name="Locum Ny">
      <a:dk1>
        <a:sysClr val="windowText" lastClr="000000"/>
      </a:dk1>
      <a:lt1>
        <a:sysClr val="window" lastClr="FFFFFF"/>
      </a:lt1>
      <a:dk2>
        <a:srgbClr val="000000"/>
      </a:dk2>
      <a:lt2>
        <a:srgbClr val="EEECE1"/>
      </a:lt2>
      <a:accent1>
        <a:srgbClr val="4078C8"/>
      </a:accent1>
      <a:accent2>
        <a:srgbClr val="75AADB"/>
      </a:accent2>
      <a:accent3>
        <a:srgbClr val="A8D0F0"/>
      </a:accent3>
      <a:accent4>
        <a:srgbClr val="FFFFFF"/>
      </a:accent4>
      <a:accent5>
        <a:srgbClr val="BFBAAF"/>
      </a:accent5>
      <a:accent6>
        <a:srgbClr val="777263"/>
      </a:accent6>
      <a:hlink>
        <a:srgbClr val="0000FF"/>
      </a:hlink>
      <a:folHlink>
        <a:srgbClr val="800080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Grund">
    <pageSetUpPr fitToPage="1"/>
  </sheetPr>
  <dimension ref="A1:ET229"/>
  <sheetViews>
    <sheetView tabSelected="1" zoomScale="96" zoomScaleNormal="96" workbookViewId="0">
      <selection activeCell="C6" sqref="C6"/>
    </sheetView>
  </sheetViews>
  <sheetFormatPr defaultColWidth="9.109375" defaultRowHeight="13.8" x14ac:dyDescent="0.3"/>
  <cols>
    <col min="1" max="1" width="7.44140625" style="8" customWidth="1"/>
    <col min="2" max="2" width="1.5546875" style="1" customWidth="1"/>
    <col min="3" max="4" width="10" style="1" customWidth="1"/>
    <col min="5" max="5" width="12" style="1" customWidth="1"/>
    <col min="6" max="6" width="1.109375" style="9" customWidth="1"/>
    <col min="7" max="8" width="13.6640625" style="1" customWidth="1"/>
    <col min="9" max="9" width="1.109375" style="1" customWidth="1"/>
    <col min="10" max="10" width="32.33203125" style="1" customWidth="1"/>
    <col min="11" max="11" width="1.21875" style="9" customWidth="1"/>
    <col min="12" max="12" width="10.33203125" style="8" customWidth="1"/>
    <col min="13" max="142" width="9.109375" style="8"/>
    <col min="143" max="150" width="9.109375" style="58"/>
    <col min="151" max="16384" width="9.109375" style="1"/>
  </cols>
  <sheetData>
    <row r="1" spans="1:150" s="8" customFormat="1" x14ac:dyDescent="0.3">
      <c r="EM1" s="58"/>
      <c r="EN1" s="58"/>
      <c r="EO1" s="58"/>
      <c r="EP1" s="58"/>
      <c r="EQ1" s="58"/>
      <c r="ER1" s="58"/>
      <c r="ES1" s="58"/>
      <c r="ET1" s="58"/>
    </row>
    <row r="2" spans="1:150" s="2" customFormat="1" x14ac:dyDescent="0.3">
      <c r="A2" s="32"/>
      <c r="B2" s="36"/>
      <c r="C2" s="37"/>
      <c r="D2" s="37"/>
      <c r="E2" s="37"/>
      <c r="F2" s="38"/>
      <c r="G2" s="37"/>
      <c r="H2" s="37"/>
      <c r="I2" s="37"/>
      <c r="J2" s="39"/>
      <c r="K2" s="40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59"/>
      <c r="EN2" s="59"/>
      <c r="EO2" s="59"/>
      <c r="EP2" s="59"/>
      <c r="EQ2" s="59"/>
      <c r="ER2" s="59"/>
      <c r="ES2" s="59"/>
      <c r="ET2" s="59"/>
    </row>
    <row r="3" spans="1:150" s="2" customFormat="1" x14ac:dyDescent="0.3">
      <c r="A3" s="32"/>
      <c r="B3" s="41"/>
      <c r="F3" s="20"/>
      <c r="I3" s="34"/>
      <c r="J3" s="57" t="s">
        <v>0</v>
      </c>
      <c r="K3" s="42"/>
      <c r="L3" s="35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59"/>
      <c r="EN3" s="59"/>
      <c r="EO3" s="59"/>
      <c r="EP3" s="59"/>
      <c r="EQ3" s="59"/>
      <c r="ER3" s="59"/>
      <c r="ES3" s="59"/>
      <c r="ET3" s="59"/>
    </row>
    <row r="4" spans="1:150" x14ac:dyDescent="0.3">
      <c r="B4" s="16"/>
      <c r="K4" s="43"/>
    </row>
    <row r="5" spans="1:150" ht="3" customHeight="1" thickBot="1" x14ac:dyDescent="0.35">
      <c r="B5" s="16"/>
      <c r="K5" s="43"/>
    </row>
    <row r="6" spans="1:150" ht="26.55" customHeight="1" thickBot="1" x14ac:dyDescent="0.35">
      <c r="B6" s="16"/>
      <c r="C6" s="56" t="s">
        <v>5</v>
      </c>
      <c r="D6" s="60"/>
      <c r="G6" s="9"/>
      <c r="K6" s="43"/>
    </row>
    <row r="7" spans="1:150" x14ac:dyDescent="0.3">
      <c r="B7" s="16"/>
      <c r="G7" s="9"/>
      <c r="K7" s="43"/>
    </row>
    <row r="8" spans="1:150" x14ac:dyDescent="0.3">
      <c r="B8" s="16"/>
      <c r="C8" s="1" t="s">
        <v>1</v>
      </c>
      <c r="G8" s="89" t="s">
        <v>43</v>
      </c>
      <c r="H8" s="88"/>
      <c r="K8" s="43"/>
    </row>
    <row r="9" spans="1:150" x14ac:dyDescent="0.3">
      <c r="B9" s="16"/>
      <c r="C9" s="1" t="s">
        <v>77</v>
      </c>
      <c r="G9" s="87"/>
      <c r="H9" s="88"/>
      <c r="K9" s="43"/>
    </row>
    <row r="10" spans="1:150" x14ac:dyDescent="0.3">
      <c r="B10" s="16"/>
      <c r="C10" s="1" t="s">
        <v>2</v>
      </c>
      <c r="G10" s="87"/>
      <c r="H10" s="88"/>
      <c r="K10" s="43"/>
    </row>
    <row r="11" spans="1:150" x14ac:dyDescent="0.3">
      <c r="B11" s="16"/>
      <c r="C11" s="1" t="s">
        <v>3</v>
      </c>
      <c r="G11" s="87" t="s">
        <v>43</v>
      </c>
      <c r="H11" s="88"/>
      <c r="K11" s="43"/>
    </row>
    <row r="12" spans="1:150" x14ac:dyDescent="0.3">
      <c r="B12" s="16"/>
      <c r="C12" s="1" t="s">
        <v>4</v>
      </c>
      <c r="G12" s="87"/>
      <c r="H12" s="88"/>
      <c r="K12" s="43"/>
    </row>
    <row r="13" spans="1:150" x14ac:dyDescent="0.3">
      <c r="B13" s="16"/>
      <c r="C13" s="1" t="s">
        <v>86</v>
      </c>
      <c r="G13" s="87"/>
      <c r="H13" s="88"/>
      <c r="K13" s="43"/>
    </row>
    <row r="14" spans="1:150" ht="87" customHeight="1" thickBot="1" x14ac:dyDescent="0.35">
      <c r="B14" s="16"/>
      <c r="C14" s="24"/>
      <c r="G14" s="25" t="s">
        <v>85</v>
      </c>
      <c r="H14" s="25" t="s">
        <v>25</v>
      </c>
      <c r="J14" s="26" t="s">
        <v>26</v>
      </c>
      <c r="K14" s="44"/>
    </row>
    <row r="15" spans="1:150" x14ac:dyDescent="0.3">
      <c r="B15" s="16"/>
      <c r="C15" s="4"/>
      <c r="D15" s="13" t="s">
        <v>6</v>
      </c>
      <c r="E15" s="17"/>
      <c r="G15" s="71"/>
      <c r="H15" s="71"/>
      <c r="J15" s="82" t="s">
        <v>30</v>
      </c>
      <c r="K15" s="45"/>
    </row>
    <row r="16" spans="1:150" x14ac:dyDescent="0.3">
      <c r="B16" s="16"/>
      <c r="C16" s="5"/>
      <c r="D16" s="12" t="s">
        <v>7</v>
      </c>
      <c r="E16" s="18"/>
      <c r="G16" s="71"/>
      <c r="H16" s="71"/>
      <c r="J16" s="83"/>
      <c r="K16" s="46"/>
    </row>
    <row r="17" spans="2:11" x14ac:dyDescent="0.3">
      <c r="B17" s="16"/>
      <c r="C17" s="5"/>
      <c r="D17" s="12" t="s">
        <v>8</v>
      </c>
      <c r="E17" s="18"/>
      <c r="G17" s="71"/>
      <c r="H17" s="71"/>
      <c r="J17" s="83"/>
      <c r="K17" s="46"/>
    </row>
    <row r="18" spans="2:11" x14ac:dyDescent="0.3">
      <c r="B18" s="16"/>
      <c r="C18" s="5"/>
      <c r="D18" s="12" t="s">
        <v>9</v>
      </c>
      <c r="E18" s="18"/>
      <c r="G18" s="71"/>
      <c r="H18" s="71"/>
      <c r="J18" s="83"/>
      <c r="K18" s="46"/>
    </row>
    <row r="19" spans="2:11" x14ac:dyDescent="0.3">
      <c r="B19" s="16"/>
      <c r="C19" s="6" t="s">
        <v>22</v>
      </c>
      <c r="D19" s="12" t="s">
        <v>10</v>
      </c>
      <c r="E19" s="18"/>
      <c r="G19" s="71"/>
      <c r="H19" s="71"/>
      <c r="J19" s="83"/>
      <c r="K19" s="46"/>
    </row>
    <row r="20" spans="2:11" x14ac:dyDescent="0.3">
      <c r="B20" s="16"/>
      <c r="C20" s="6" t="s">
        <v>23</v>
      </c>
      <c r="D20" s="12" t="s">
        <v>11</v>
      </c>
      <c r="E20" s="18"/>
      <c r="G20" s="71"/>
      <c r="H20" s="71"/>
      <c r="J20" s="83"/>
      <c r="K20" s="46"/>
    </row>
    <row r="21" spans="2:11" x14ac:dyDescent="0.3">
      <c r="B21" s="16"/>
      <c r="C21" s="5"/>
      <c r="D21" s="12" t="s">
        <v>12</v>
      </c>
      <c r="E21" s="18"/>
      <c r="G21" s="71"/>
      <c r="H21" s="71"/>
      <c r="J21" s="83"/>
      <c r="K21" s="46"/>
    </row>
    <row r="22" spans="2:11" x14ac:dyDescent="0.3">
      <c r="B22" s="16"/>
      <c r="C22" s="5"/>
      <c r="D22" s="12" t="s">
        <v>13</v>
      </c>
      <c r="E22" s="18"/>
      <c r="G22" s="71"/>
      <c r="H22" s="71"/>
      <c r="J22" s="83"/>
      <c r="K22" s="46"/>
    </row>
    <row r="23" spans="2:11" x14ac:dyDescent="0.3">
      <c r="B23" s="16"/>
      <c r="C23" s="5"/>
      <c r="D23" s="12" t="s">
        <v>14</v>
      </c>
      <c r="E23" s="18"/>
      <c r="G23" s="71"/>
      <c r="H23" s="71"/>
      <c r="J23" s="83"/>
      <c r="K23" s="46"/>
    </row>
    <row r="24" spans="2:11" ht="14.4" thickBot="1" x14ac:dyDescent="0.35">
      <c r="B24" s="16"/>
      <c r="C24" s="7"/>
      <c r="D24" s="14" t="s">
        <v>63</v>
      </c>
      <c r="E24" s="19"/>
      <c r="G24" s="71"/>
      <c r="H24" s="71"/>
      <c r="J24" s="84"/>
      <c r="K24" s="46"/>
    </row>
    <row r="25" spans="2:11" ht="14.4" thickBot="1" x14ac:dyDescent="0.35">
      <c r="B25" s="16"/>
      <c r="K25" s="43"/>
    </row>
    <row r="26" spans="2:11" ht="15" customHeight="1" x14ac:dyDescent="0.3">
      <c r="B26" s="16"/>
      <c r="C26" s="53" t="s">
        <v>24</v>
      </c>
      <c r="D26" s="13" t="s">
        <v>15</v>
      </c>
      <c r="E26" s="17"/>
      <c r="G26" s="71"/>
      <c r="H26" s="72"/>
      <c r="I26" s="16"/>
      <c r="J26" s="82" t="s">
        <v>33</v>
      </c>
      <c r="K26" s="47"/>
    </row>
    <row r="27" spans="2:11" ht="15" customHeight="1" x14ac:dyDescent="0.3">
      <c r="B27" s="16"/>
      <c r="C27" s="54" t="s">
        <v>23</v>
      </c>
      <c r="D27" s="12" t="s">
        <v>16</v>
      </c>
      <c r="E27" s="18"/>
      <c r="G27" s="71"/>
      <c r="H27" s="72"/>
      <c r="I27" s="16"/>
      <c r="J27" s="85"/>
      <c r="K27" s="48"/>
    </row>
    <row r="28" spans="2:11" ht="27" customHeight="1" thickBot="1" x14ac:dyDescent="0.35">
      <c r="B28" s="16"/>
      <c r="C28" s="55"/>
      <c r="D28" s="61" t="s">
        <v>64</v>
      </c>
      <c r="E28" s="19"/>
      <c r="G28" s="71"/>
      <c r="H28" s="72"/>
      <c r="I28" s="16"/>
      <c r="J28" s="86"/>
      <c r="K28" s="48"/>
    </row>
    <row r="29" spans="2:11" ht="15" customHeight="1" x14ac:dyDescent="0.3">
      <c r="B29" s="16"/>
      <c r="C29" s="9"/>
      <c r="D29" s="29"/>
      <c r="E29" s="9"/>
      <c r="G29" s="9"/>
      <c r="H29" s="9"/>
      <c r="I29" s="9"/>
      <c r="J29" s="30"/>
      <c r="K29" s="48"/>
    </row>
    <row r="30" spans="2:11" ht="14.4" thickBot="1" x14ac:dyDescent="0.35">
      <c r="B30" s="16"/>
      <c r="C30" s="9"/>
      <c r="D30" s="9"/>
      <c r="E30" s="9"/>
      <c r="K30" s="43"/>
    </row>
    <row r="31" spans="2:11" x14ac:dyDescent="0.3">
      <c r="B31" s="16"/>
      <c r="C31" s="63" t="s">
        <v>18</v>
      </c>
      <c r="D31" s="13" t="s">
        <v>18</v>
      </c>
      <c r="E31" s="17"/>
      <c r="G31" s="71"/>
      <c r="H31" s="71"/>
      <c r="J31" s="65"/>
      <c r="K31" s="43"/>
    </row>
    <row r="32" spans="2:11" ht="14.4" thickBot="1" x14ac:dyDescent="0.35">
      <c r="B32" s="16"/>
      <c r="C32" s="64"/>
      <c r="D32" s="14" t="s">
        <v>72</v>
      </c>
      <c r="E32" s="19"/>
      <c r="G32" s="71"/>
      <c r="H32" s="3"/>
      <c r="J32" s="66"/>
      <c r="K32" s="43"/>
    </row>
    <row r="33" spans="2:11" ht="14.4" thickBot="1" x14ac:dyDescent="0.35">
      <c r="B33" s="16"/>
      <c r="G33" s="73"/>
      <c r="K33" s="43"/>
    </row>
    <row r="34" spans="2:11" x14ac:dyDescent="0.3">
      <c r="B34" s="16"/>
      <c r="C34" s="10"/>
      <c r="D34" s="13" t="s">
        <v>19</v>
      </c>
      <c r="E34" s="17"/>
      <c r="G34" s="71"/>
      <c r="H34" s="71"/>
      <c r="J34" s="21"/>
      <c r="K34" s="43"/>
    </row>
    <row r="35" spans="2:11" x14ac:dyDescent="0.3">
      <c r="B35" s="16"/>
      <c r="C35" s="15" t="s">
        <v>31</v>
      </c>
      <c r="D35" s="12" t="s">
        <v>20</v>
      </c>
      <c r="E35" s="18"/>
      <c r="G35" s="71"/>
      <c r="H35" s="71"/>
      <c r="J35" s="22"/>
      <c r="K35" s="43"/>
    </row>
    <row r="36" spans="2:11" x14ac:dyDescent="0.3">
      <c r="B36" s="16"/>
      <c r="C36" s="15"/>
      <c r="D36" s="12" t="s">
        <v>32</v>
      </c>
      <c r="E36" s="18"/>
      <c r="G36" s="71"/>
      <c r="H36" s="71"/>
      <c r="J36" s="22"/>
      <c r="K36" s="43"/>
    </row>
    <row r="37" spans="2:11" x14ac:dyDescent="0.3">
      <c r="B37" s="16"/>
      <c r="C37" s="15"/>
      <c r="D37" s="12"/>
      <c r="E37" s="18"/>
      <c r="G37" s="74" t="s">
        <v>43</v>
      </c>
      <c r="H37" s="74" t="s">
        <v>43</v>
      </c>
      <c r="J37" s="31"/>
      <c r="K37" s="43"/>
    </row>
    <row r="38" spans="2:11" ht="14.4" thickBot="1" x14ac:dyDescent="0.35">
      <c r="B38" s="16"/>
      <c r="C38" s="11"/>
      <c r="D38" s="14" t="s">
        <v>21</v>
      </c>
      <c r="E38" s="19"/>
      <c r="G38" s="71"/>
      <c r="H38" s="71"/>
      <c r="J38" s="23" t="s">
        <v>29</v>
      </c>
      <c r="K38" s="43"/>
    </row>
    <row r="39" spans="2:11" x14ac:dyDescent="0.3">
      <c r="B39" s="16"/>
      <c r="K39" s="43"/>
    </row>
    <row r="40" spans="2:11" x14ac:dyDescent="0.3">
      <c r="B40" s="16"/>
      <c r="C40" s="2" t="s">
        <v>28</v>
      </c>
      <c r="K40" s="43"/>
    </row>
    <row r="41" spans="2:11" x14ac:dyDescent="0.3">
      <c r="B41" s="16"/>
      <c r="C41" s="2" t="s">
        <v>27</v>
      </c>
      <c r="K41" s="43"/>
    </row>
    <row r="42" spans="2:11" ht="14.4" thickBot="1" x14ac:dyDescent="0.35">
      <c r="B42" s="16"/>
      <c r="K42" s="43"/>
    </row>
    <row r="43" spans="2:11" ht="14.4" thickBot="1" x14ac:dyDescent="0.35">
      <c r="B43" s="16"/>
      <c r="C43" s="1" t="s">
        <v>34</v>
      </c>
      <c r="G43" s="68">
        <f>(B.Metall+B.Plast+B.Gips+B.Mineraliska+B.Betong+B.Wellpapp+B.Glas+B.Förpackningar+B.Asfalt+B.M.Övrigt)+(R.Metall+R.Plast+R.Gips+R.Mineraliska+R.Betong+R.Wellpapp+R.Glas+R.Förpackningar+R.Asfalt+R.Övrigt)+(B.Trä+B.Brännbart+B.E.Övrigt)+(R.Trä+R.Brännbart+R.E.Övrigt)+(B.Deponi+B.Isolering+R.Deponi+R.Isolering)+(B.Farligtavfall+B.El+B.Blandat+B.Schakt)+(R.Farligtavfall+R.El+R.Blandat+R.Schakt)</f>
        <v>0</v>
      </c>
      <c r="H43" s="33" t="s">
        <v>57</v>
      </c>
      <c r="K43" s="43"/>
    </row>
    <row r="44" spans="2:11" x14ac:dyDescent="0.3">
      <c r="B44" s="16"/>
      <c r="K44" s="43"/>
    </row>
    <row r="45" spans="2:11" ht="14.4" thickBot="1" x14ac:dyDescent="0.35">
      <c r="B45" s="16"/>
      <c r="C45" s="1" t="s">
        <v>35</v>
      </c>
      <c r="K45" s="43"/>
    </row>
    <row r="46" spans="2:11" ht="14.4" thickBot="1" x14ac:dyDescent="0.35">
      <c r="B46" s="16"/>
      <c r="C46" s="1" t="s">
        <v>58</v>
      </c>
      <c r="E46" s="67" t="e">
        <f>((B.Metall+B.Plast+B.Gips+B.Mineraliska+B.Betong+B.Wellpapp+B.Glas+B.Förpackningar+B.Asfalt+B.M.Övrigt)+(R.Metall+R.Plast+R.Gips+R.Mineraliska+R.Betong+R.Wellpapp+R.Glas+R.Förpackningar+R.Asfalt+R.Övrigt)+(B.El+R.El)+((B.Blandat+R.Blandat)*0.3))/(Total-(B.Schakt+R.Schakt)-(B.Farligtavfall-R.Farligtavfall))</f>
        <v>#DIV/0!</v>
      </c>
      <c r="K46" s="43"/>
    </row>
    <row r="47" spans="2:11" ht="14.4" thickBot="1" x14ac:dyDescent="0.35">
      <c r="B47" s="16"/>
      <c r="C47" s="1" t="s">
        <v>36</v>
      </c>
      <c r="E47" s="67" t="e">
        <f>1-(B.Blandat+R.Blandat)/(Total-(B.Schakt+R.Schakt))</f>
        <v>#DIV/0!</v>
      </c>
      <c r="K47" s="43"/>
    </row>
    <row r="48" spans="2:11" ht="14.4" thickBot="1" x14ac:dyDescent="0.35">
      <c r="B48" s="16"/>
      <c r="C48" s="1" t="s">
        <v>18</v>
      </c>
      <c r="E48" s="67" t="e">
        <f>((B.Deponi+R.Deponi)+(B.Isolering+R.Isolering)+((B.Blandat+R.Blandat)*0.03))/(Total-(B.Schakt+R.Schakt)-(B.Farligtavfall+R.Farligtavfall))</f>
        <v>#DIV/0!</v>
      </c>
      <c r="K48" s="43"/>
    </row>
    <row r="49" spans="2:150" x14ac:dyDescent="0.3">
      <c r="B49" s="16"/>
      <c r="K49" s="43"/>
    </row>
    <row r="50" spans="2:150" ht="21" x14ac:dyDescent="0.4">
      <c r="B50" s="16"/>
      <c r="C50" s="27" t="s">
        <v>37</v>
      </c>
      <c r="K50" s="43"/>
    </row>
    <row r="51" spans="2:150" x14ac:dyDescent="0.3">
      <c r="B51" s="16"/>
      <c r="K51" s="43"/>
    </row>
    <row r="52" spans="2:150" x14ac:dyDescent="0.3">
      <c r="B52" s="16"/>
      <c r="C52" s="1" t="s">
        <v>42</v>
      </c>
      <c r="D52" s="1" t="s">
        <v>38</v>
      </c>
      <c r="E52" s="1" t="s">
        <v>39</v>
      </c>
      <c r="G52" s="1" t="s">
        <v>40</v>
      </c>
      <c r="H52" s="1" t="s">
        <v>41</v>
      </c>
      <c r="K52" s="43"/>
    </row>
    <row r="53" spans="2:150" x14ac:dyDescent="0.3">
      <c r="B53" s="16"/>
      <c r="C53" s="75"/>
      <c r="D53" s="76"/>
      <c r="E53" s="76"/>
      <c r="F53" s="77"/>
      <c r="G53" s="77" t="s">
        <v>43</v>
      </c>
      <c r="H53" s="79"/>
      <c r="I53" s="80"/>
      <c r="J53" s="81"/>
      <c r="K53" s="43"/>
    </row>
    <row r="54" spans="2:150" x14ac:dyDescent="0.3">
      <c r="B54" s="16"/>
      <c r="C54" s="75"/>
      <c r="D54" s="76"/>
      <c r="E54" s="76"/>
      <c r="F54" s="77"/>
      <c r="G54" s="77" t="s">
        <v>43</v>
      </c>
      <c r="H54" s="79"/>
      <c r="I54" s="80"/>
      <c r="J54" s="81"/>
      <c r="K54" s="43"/>
    </row>
    <row r="55" spans="2:150" x14ac:dyDescent="0.3">
      <c r="B55" s="16"/>
      <c r="C55" s="75"/>
      <c r="D55" s="76"/>
      <c r="E55" s="76"/>
      <c r="F55" s="77"/>
      <c r="G55" s="77" t="s">
        <v>43</v>
      </c>
      <c r="H55" s="79"/>
      <c r="I55" s="80"/>
      <c r="J55" s="81"/>
      <c r="K55" s="43"/>
    </row>
    <row r="56" spans="2:150" x14ac:dyDescent="0.3">
      <c r="B56" s="16"/>
      <c r="C56" s="75"/>
      <c r="D56" s="76"/>
      <c r="E56" s="76"/>
      <c r="F56" s="77"/>
      <c r="G56" s="77" t="s">
        <v>43</v>
      </c>
      <c r="H56" s="79"/>
      <c r="I56" s="80"/>
      <c r="J56" s="81"/>
      <c r="K56" s="43"/>
    </row>
    <row r="57" spans="2:150" x14ac:dyDescent="0.3">
      <c r="B57" s="16"/>
      <c r="C57" s="75"/>
      <c r="D57" s="76"/>
      <c r="E57" s="76"/>
      <c r="F57" s="77"/>
      <c r="G57" s="77" t="s">
        <v>43</v>
      </c>
      <c r="H57" s="79"/>
      <c r="I57" s="80"/>
      <c r="J57" s="81"/>
      <c r="K57" s="43"/>
    </row>
    <row r="58" spans="2:150" x14ac:dyDescent="0.3">
      <c r="B58" s="16"/>
      <c r="C58" s="75"/>
      <c r="D58" s="76"/>
      <c r="E58" s="76"/>
      <c r="F58" s="77"/>
      <c r="G58" s="77" t="s">
        <v>43</v>
      </c>
      <c r="H58" s="79"/>
      <c r="I58" s="80"/>
      <c r="J58" s="81"/>
      <c r="K58" s="43"/>
    </row>
    <row r="59" spans="2:150" x14ac:dyDescent="0.3">
      <c r="B59" s="16"/>
      <c r="C59" s="75"/>
      <c r="D59" s="76"/>
      <c r="E59" s="76"/>
      <c r="F59" s="77"/>
      <c r="G59" s="77" t="s">
        <v>43</v>
      </c>
      <c r="H59" s="79"/>
      <c r="I59" s="80"/>
      <c r="J59" s="81"/>
      <c r="K59" s="43"/>
    </row>
    <row r="60" spans="2:150" x14ac:dyDescent="0.3">
      <c r="B60" s="16"/>
      <c r="C60" s="75"/>
      <c r="D60" s="76"/>
      <c r="E60" s="76"/>
      <c r="F60" s="78"/>
      <c r="G60" s="77" t="s">
        <v>43</v>
      </c>
      <c r="H60" s="79"/>
      <c r="I60" s="80"/>
      <c r="J60" s="81"/>
      <c r="K60" s="43"/>
    </row>
    <row r="61" spans="2:150" x14ac:dyDescent="0.3">
      <c r="B61" s="16"/>
      <c r="C61" s="75"/>
      <c r="D61" s="76"/>
      <c r="E61" s="76"/>
      <c r="F61" s="78"/>
      <c r="G61" s="77" t="s">
        <v>43</v>
      </c>
      <c r="H61" s="79"/>
      <c r="I61" s="80"/>
      <c r="J61" s="81"/>
      <c r="K61" s="43"/>
    </row>
    <row r="62" spans="2:150" x14ac:dyDescent="0.3">
      <c r="B62" s="16"/>
      <c r="C62" s="75"/>
      <c r="D62" s="76"/>
      <c r="E62" s="76"/>
      <c r="F62" s="77"/>
      <c r="G62" s="77" t="s">
        <v>43</v>
      </c>
      <c r="H62" s="79"/>
      <c r="I62" s="80"/>
      <c r="J62" s="81"/>
      <c r="K62" s="43"/>
    </row>
    <row r="63" spans="2:150" x14ac:dyDescent="0.3">
      <c r="B63" s="49"/>
      <c r="C63" s="50"/>
      <c r="D63" s="50"/>
      <c r="E63" s="50"/>
      <c r="F63" s="51"/>
      <c r="G63" s="50"/>
      <c r="H63" s="50"/>
      <c r="I63" s="50"/>
      <c r="J63" s="50"/>
      <c r="K63" s="52"/>
    </row>
    <row r="64" spans="2:150" s="8" customFormat="1" x14ac:dyDescent="0.3">
      <c r="EM64" s="58"/>
      <c r="EN64" s="58"/>
      <c r="EO64" s="58"/>
      <c r="EP64" s="58"/>
      <c r="EQ64" s="58"/>
      <c r="ER64" s="58"/>
      <c r="ES64" s="58"/>
      <c r="ET64" s="58"/>
    </row>
    <row r="65" spans="143:150" s="8" customFormat="1" x14ac:dyDescent="0.3">
      <c r="EM65" s="58"/>
      <c r="EN65" s="58"/>
      <c r="EO65" s="58"/>
      <c r="EP65" s="58"/>
      <c r="EQ65" s="58"/>
      <c r="ER65" s="58"/>
      <c r="ES65" s="58"/>
      <c r="ET65" s="58"/>
    </row>
    <row r="66" spans="143:150" s="8" customFormat="1" x14ac:dyDescent="0.3">
      <c r="EM66" s="58"/>
      <c r="EN66" s="58"/>
      <c r="EO66" s="58"/>
      <c r="EP66" s="58"/>
      <c r="EQ66" s="58"/>
      <c r="ER66" s="58"/>
      <c r="ES66" s="58"/>
      <c r="ET66" s="58"/>
    </row>
    <row r="67" spans="143:150" s="8" customFormat="1" x14ac:dyDescent="0.3">
      <c r="EM67" s="58"/>
      <c r="EN67" s="58"/>
      <c r="EO67" s="58"/>
      <c r="EP67" s="58"/>
      <c r="EQ67" s="58"/>
      <c r="ER67" s="58"/>
      <c r="ES67" s="58"/>
      <c r="ET67" s="58"/>
    </row>
    <row r="68" spans="143:150" s="8" customFormat="1" x14ac:dyDescent="0.3">
      <c r="EM68" s="58"/>
      <c r="EN68" s="58"/>
      <c r="EO68" s="58"/>
      <c r="EP68" s="58"/>
      <c r="EQ68" s="58"/>
      <c r="ER68" s="58"/>
      <c r="ES68" s="58"/>
      <c r="ET68" s="58"/>
    </row>
    <row r="69" spans="143:150" s="8" customFormat="1" x14ac:dyDescent="0.3">
      <c r="EM69" s="58"/>
      <c r="EN69" s="58"/>
      <c r="EO69" s="58"/>
      <c r="EP69" s="58"/>
      <c r="EQ69" s="58"/>
      <c r="ER69" s="58"/>
      <c r="ES69" s="58"/>
      <c r="ET69" s="58"/>
    </row>
    <row r="70" spans="143:150" s="8" customFormat="1" x14ac:dyDescent="0.3">
      <c r="EM70" s="58"/>
      <c r="EN70" s="58"/>
      <c r="EO70" s="58"/>
      <c r="EP70" s="58"/>
      <c r="EQ70" s="58"/>
      <c r="ER70" s="58"/>
      <c r="ES70" s="58"/>
      <c r="ET70" s="58"/>
    </row>
    <row r="71" spans="143:150" s="8" customFormat="1" x14ac:dyDescent="0.3">
      <c r="EM71" s="58"/>
      <c r="EN71" s="58"/>
      <c r="EO71" s="58"/>
      <c r="EP71" s="58"/>
      <c r="EQ71" s="58"/>
      <c r="ER71" s="58"/>
      <c r="ES71" s="58"/>
      <c r="ET71" s="58"/>
    </row>
    <row r="72" spans="143:150" s="8" customFormat="1" x14ac:dyDescent="0.3">
      <c r="EM72" s="58"/>
      <c r="EN72" s="58"/>
      <c r="EO72" s="58"/>
      <c r="EP72" s="58"/>
      <c r="EQ72" s="58"/>
      <c r="ER72" s="58"/>
      <c r="ES72" s="58"/>
      <c r="ET72" s="58"/>
    </row>
    <row r="73" spans="143:150" s="8" customFormat="1" x14ac:dyDescent="0.3">
      <c r="EM73" s="58"/>
      <c r="EN73" s="58"/>
      <c r="EO73" s="58"/>
      <c r="EP73" s="58"/>
      <c r="EQ73" s="58"/>
      <c r="ER73" s="58"/>
      <c r="ES73" s="58"/>
      <c r="ET73" s="58"/>
    </row>
    <row r="74" spans="143:150" s="8" customFormat="1" x14ac:dyDescent="0.3">
      <c r="EM74" s="58"/>
      <c r="EN74" s="58"/>
      <c r="EO74" s="58"/>
      <c r="EP74" s="58"/>
      <c r="EQ74" s="58"/>
      <c r="ER74" s="58"/>
      <c r="ES74" s="58"/>
      <c r="ET74" s="58"/>
    </row>
    <row r="75" spans="143:150" s="8" customFormat="1" x14ac:dyDescent="0.3">
      <c r="EM75" s="58"/>
      <c r="EN75" s="58"/>
      <c r="EO75" s="58"/>
      <c r="EP75" s="58"/>
      <c r="EQ75" s="58"/>
      <c r="ER75" s="58"/>
      <c r="ES75" s="58"/>
      <c r="ET75" s="58"/>
    </row>
    <row r="76" spans="143:150" s="8" customFormat="1" x14ac:dyDescent="0.3">
      <c r="EM76" s="58"/>
      <c r="EN76" s="58"/>
      <c r="EO76" s="58"/>
      <c r="EP76" s="58"/>
      <c r="EQ76" s="58"/>
      <c r="ER76" s="58"/>
      <c r="ES76" s="58"/>
      <c r="ET76" s="58"/>
    </row>
    <row r="77" spans="143:150" s="8" customFormat="1" x14ac:dyDescent="0.3">
      <c r="EM77" s="58"/>
      <c r="EN77" s="58"/>
      <c r="EO77" s="58"/>
      <c r="EP77" s="58"/>
      <c r="EQ77" s="58"/>
      <c r="ER77" s="58"/>
      <c r="ES77" s="58"/>
      <c r="ET77" s="58"/>
    </row>
    <row r="78" spans="143:150" s="8" customFormat="1" x14ac:dyDescent="0.3">
      <c r="EM78" s="58"/>
      <c r="EN78" s="58"/>
      <c r="EO78" s="58"/>
      <c r="EP78" s="58"/>
      <c r="EQ78" s="58"/>
      <c r="ER78" s="58"/>
      <c r="ES78" s="58"/>
      <c r="ET78" s="58"/>
    </row>
    <row r="79" spans="143:150" s="8" customFormat="1" x14ac:dyDescent="0.3">
      <c r="EM79" s="58"/>
      <c r="EN79" s="58"/>
      <c r="EO79" s="58"/>
      <c r="EP79" s="58"/>
      <c r="EQ79" s="58"/>
      <c r="ER79" s="58"/>
      <c r="ES79" s="58"/>
      <c r="ET79" s="58"/>
    </row>
    <row r="80" spans="143:150" s="8" customFormat="1" x14ac:dyDescent="0.3">
      <c r="EM80" s="58"/>
      <c r="EN80" s="58"/>
      <c r="EO80" s="58"/>
      <c r="EP80" s="58"/>
      <c r="EQ80" s="58"/>
      <c r="ER80" s="58"/>
      <c r="ES80" s="58"/>
      <c r="ET80" s="58"/>
    </row>
    <row r="81" spans="143:150" s="8" customFormat="1" x14ac:dyDescent="0.3">
      <c r="EM81" s="58"/>
      <c r="EN81" s="58"/>
      <c r="EO81" s="58"/>
      <c r="EP81" s="58"/>
      <c r="EQ81" s="58"/>
      <c r="ER81" s="58"/>
      <c r="ES81" s="58"/>
      <c r="ET81" s="58"/>
    </row>
    <row r="82" spans="143:150" s="8" customFormat="1" x14ac:dyDescent="0.3">
      <c r="EM82" s="58"/>
      <c r="EN82" s="58"/>
      <c r="EO82" s="58"/>
      <c r="EP82" s="58"/>
      <c r="EQ82" s="58"/>
      <c r="ER82" s="58"/>
      <c r="ES82" s="58"/>
      <c r="ET82" s="58"/>
    </row>
    <row r="83" spans="143:150" s="8" customFormat="1" x14ac:dyDescent="0.3">
      <c r="EM83" s="58"/>
      <c r="EN83" s="58"/>
      <c r="EO83" s="58"/>
      <c r="EP83" s="58"/>
      <c r="EQ83" s="58"/>
      <c r="ER83" s="58"/>
      <c r="ES83" s="58"/>
      <c r="ET83" s="58"/>
    </row>
    <row r="84" spans="143:150" s="8" customFormat="1" x14ac:dyDescent="0.3">
      <c r="EM84" s="58"/>
      <c r="EN84" s="58"/>
      <c r="EO84" s="58"/>
      <c r="EP84" s="58"/>
      <c r="EQ84" s="58"/>
      <c r="ER84" s="58"/>
      <c r="ES84" s="58"/>
      <c r="ET84" s="58"/>
    </row>
    <row r="85" spans="143:150" s="8" customFormat="1" x14ac:dyDescent="0.3">
      <c r="EM85" s="58"/>
      <c r="EN85" s="58"/>
      <c r="EO85" s="58"/>
      <c r="EP85" s="58"/>
      <c r="EQ85" s="58"/>
      <c r="ER85" s="58"/>
      <c r="ES85" s="58"/>
      <c r="ET85" s="58"/>
    </row>
    <row r="86" spans="143:150" s="8" customFormat="1" x14ac:dyDescent="0.3">
      <c r="EM86" s="58"/>
      <c r="EN86" s="58"/>
      <c r="EO86" s="58"/>
      <c r="EP86" s="58"/>
      <c r="EQ86" s="58"/>
      <c r="ER86" s="58"/>
      <c r="ES86" s="58"/>
      <c r="ET86" s="58"/>
    </row>
    <row r="87" spans="143:150" s="8" customFormat="1" x14ac:dyDescent="0.3">
      <c r="EM87" s="58"/>
      <c r="EN87" s="58"/>
      <c r="EO87" s="58"/>
      <c r="EP87" s="58"/>
      <c r="EQ87" s="58"/>
      <c r="ER87" s="58"/>
      <c r="ES87" s="58"/>
      <c r="ET87" s="58"/>
    </row>
    <row r="88" spans="143:150" s="8" customFormat="1" x14ac:dyDescent="0.3">
      <c r="EM88" s="58"/>
      <c r="EN88" s="58"/>
      <c r="EO88" s="58"/>
      <c r="EP88" s="58"/>
      <c r="EQ88" s="58"/>
      <c r="ER88" s="58"/>
      <c r="ES88" s="58"/>
      <c r="ET88" s="58"/>
    </row>
    <row r="89" spans="143:150" s="8" customFormat="1" x14ac:dyDescent="0.3">
      <c r="EM89" s="58"/>
      <c r="EN89" s="58"/>
      <c r="EO89" s="58"/>
      <c r="EP89" s="58"/>
      <c r="EQ89" s="58"/>
      <c r="ER89" s="58"/>
      <c r="ES89" s="58"/>
      <c r="ET89" s="58"/>
    </row>
    <row r="90" spans="143:150" s="8" customFormat="1" x14ac:dyDescent="0.3">
      <c r="EM90" s="58"/>
      <c r="EN90" s="58"/>
      <c r="EO90" s="58"/>
      <c r="EP90" s="58"/>
      <c r="EQ90" s="58"/>
      <c r="ER90" s="58"/>
      <c r="ES90" s="58"/>
      <c r="ET90" s="58"/>
    </row>
    <row r="91" spans="143:150" s="8" customFormat="1" x14ac:dyDescent="0.3">
      <c r="EM91" s="58"/>
      <c r="EN91" s="58"/>
      <c r="EO91" s="58"/>
      <c r="EP91" s="58"/>
      <c r="EQ91" s="58"/>
      <c r="ER91" s="58"/>
      <c r="ES91" s="58"/>
      <c r="ET91" s="58"/>
    </row>
    <row r="92" spans="143:150" s="8" customFormat="1" x14ac:dyDescent="0.3">
      <c r="EM92" s="58"/>
      <c r="EN92" s="58"/>
      <c r="EO92" s="58"/>
      <c r="EP92" s="58"/>
      <c r="EQ92" s="58"/>
      <c r="ER92" s="58"/>
      <c r="ES92" s="58"/>
      <c r="ET92" s="58"/>
    </row>
    <row r="93" spans="143:150" s="8" customFormat="1" x14ac:dyDescent="0.3">
      <c r="EM93" s="58"/>
      <c r="EN93" s="58"/>
      <c r="EO93" s="58"/>
      <c r="EP93" s="58"/>
      <c r="EQ93" s="58"/>
      <c r="ER93" s="58"/>
      <c r="ES93" s="58"/>
      <c r="ET93" s="58"/>
    </row>
    <row r="94" spans="143:150" s="8" customFormat="1" x14ac:dyDescent="0.3">
      <c r="EM94" s="58"/>
      <c r="EN94" s="58"/>
      <c r="EO94" s="58"/>
      <c r="EP94" s="58"/>
      <c r="EQ94" s="58"/>
      <c r="ER94" s="58"/>
      <c r="ES94" s="58"/>
      <c r="ET94" s="58"/>
    </row>
    <row r="95" spans="143:150" s="8" customFormat="1" x14ac:dyDescent="0.3">
      <c r="EM95" s="58"/>
      <c r="EN95" s="58"/>
      <c r="EO95" s="58"/>
      <c r="EP95" s="58"/>
      <c r="EQ95" s="58"/>
      <c r="ER95" s="58"/>
      <c r="ES95" s="58"/>
      <c r="ET95" s="58"/>
    </row>
    <row r="96" spans="143:150" s="8" customFormat="1" x14ac:dyDescent="0.3">
      <c r="EM96" s="58"/>
      <c r="EN96" s="58"/>
      <c r="EO96" s="58"/>
      <c r="EP96" s="58"/>
      <c r="EQ96" s="58"/>
      <c r="ER96" s="58"/>
      <c r="ES96" s="58"/>
      <c r="ET96" s="58"/>
    </row>
    <row r="97" spans="143:150" s="8" customFormat="1" x14ac:dyDescent="0.3">
      <c r="EM97" s="58"/>
      <c r="EN97" s="58"/>
      <c r="EO97" s="58"/>
      <c r="EP97" s="58"/>
      <c r="EQ97" s="58"/>
      <c r="ER97" s="58"/>
      <c r="ES97" s="58"/>
      <c r="ET97" s="58"/>
    </row>
    <row r="98" spans="143:150" s="8" customFormat="1" x14ac:dyDescent="0.3">
      <c r="EM98" s="58"/>
      <c r="EN98" s="58"/>
      <c r="EO98" s="58"/>
      <c r="EP98" s="58"/>
      <c r="EQ98" s="58"/>
      <c r="ER98" s="58"/>
      <c r="ES98" s="58"/>
      <c r="ET98" s="58"/>
    </row>
    <row r="99" spans="143:150" s="8" customFormat="1" x14ac:dyDescent="0.3">
      <c r="EM99" s="58"/>
      <c r="EN99" s="58"/>
      <c r="EO99" s="58"/>
      <c r="EP99" s="58"/>
      <c r="EQ99" s="58"/>
      <c r="ER99" s="58"/>
      <c r="ES99" s="58"/>
      <c r="ET99" s="58"/>
    </row>
    <row r="100" spans="143:150" s="8" customFormat="1" x14ac:dyDescent="0.3">
      <c r="EM100" s="58"/>
      <c r="EN100" s="58"/>
      <c r="EO100" s="58"/>
      <c r="EP100" s="58"/>
      <c r="EQ100" s="58"/>
      <c r="ER100" s="58"/>
      <c r="ES100" s="58"/>
      <c r="ET100" s="58"/>
    </row>
    <row r="101" spans="143:150" s="8" customFormat="1" x14ac:dyDescent="0.3">
      <c r="EM101" s="58"/>
      <c r="EN101" s="58"/>
      <c r="EO101" s="58"/>
      <c r="EP101" s="58"/>
      <c r="EQ101" s="58"/>
      <c r="ER101" s="58"/>
      <c r="ES101" s="58"/>
      <c r="ET101" s="58"/>
    </row>
    <row r="102" spans="143:150" s="8" customFormat="1" x14ac:dyDescent="0.3">
      <c r="EM102" s="58"/>
      <c r="EN102" s="58"/>
      <c r="EO102" s="58"/>
      <c r="EP102" s="58"/>
      <c r="EQ102" s="58"/>
      <c r="ER102" s="58"/>
      <c r="ES102" s="58"/>
      <c r="ET102" s="58"/>
    </row>
    <row r="103" spans="143:150" s="8" customFormat="1" x14ac:dyDescent="0.3">
      <c r="EM103" s="58"/>
      <c r="EN103" s="58"/>
      <c r="EO103" s="58"/>
      <c r="EP103" s="58"/>
      <c r="EQ103" s="58"/>
      <c r="ER103" s="58"/>
      <c r="ES103" s="58"/>
      <c r="ET103" s="58"/>
    </row>
    <row r="104" spans="143:150" s="8" customFormat="1" x14ac:dyDescent="0.3">
      <c r="EM104" s="58"/>
      <c r="EN104" s="58"/>
      <c r="EO104" s="58"/>
      <c r="EP104" s="58"/>
      <c r="EQ104" s="58"/>
      <c r="ER104" s="58"/>
      <c r="ES104" s="58"/>
      <c r="ET104" s="58"/>
    </row>
    <row r="105" spans="143:150" s="8" customFormat="1" x14ac:dyDescent="0.3">
      <c r="EM105" s="58"/>
      <c r="EN105" s="58"/>
      <c r="EO105" s="58"/>
      <c r="EP105" s="58"/>
      <c r="EQ105" s="58"/>
      <c r="ER105" s="58"/>
      <c r="ES105" s="58"/>
      <c r="ET105" s="58"/>
    </row>
    <row r="106" spans="143:150" s="8" customFormat="1" x14ac:dyDescent="0.3">
      <c r="EM106" s="58"/>
      <c r="EN106" s="58"/>
      <c r="EO106" s="58"/>
      <c r="EP106" s="58"/>
      <c r="EQ106" s="58"/>
      <c r="ER106" s="58"/>
      <c r="ES106" s="58"/>
      <c r="ET106" s="58"/>
    </row>
    <row r="107" spans="143:150" s="8" customFormat="1" x14ac:dyDescent="0.3">
      <c r="EM107" s="58"/>
      <c r="EN107" s="58"/>
      <c r="EO107" s="58"/>
      <c r="EP107" s="58"/>
      <c r="EQ107" s="58"/>
      <c r="ER107" s="58"/>
      <c r="ES107" s="58"/>
      <c r="ET107" s="58"/>
    </row>
    <row r="108" spans="143:150" s="8" customFormat="1" x14ac:dyDescent="0.3">
      <c r="EM108" s="58"/>
      <c r="EN108" s="58"/>
      <c r="EO108" s="58"/>
      <c r="EP108" s="58"/>
      <c r="EQ108" s="58"/>
      <c r="ER108" s="58"/>
      <c r="ES108" s="58"/>
      <c r="ET108" s="58"/>
    </row>
    <row r="109" spans="143:150" s="8" customFormat="1" x14ac:dyDescent="0.3">
      <c r="EM109" s="58"/>
      <c r="EN109" s="58"/>
      <c r="EO109" s="58"/>
      <c r="EP109" s="58"/>
      <c r="EQ109" s="58"/>
      <c r="ER109" s="58"/>
      <c r="ES109" s="58"/>
      <c r="ET109" s="58"/>
    </row>
    <row r="110" spans="143:150" s="8" customFormat="1" x14ac:dyDescent="0.3">
      <c r="EM110" s="58"/>
      <c r="EN110" s="58"/>
      <c r="EO110" s="58"/>
      <c r="EP110" s="58"/>
      <c r="EQ110" s="58"/>
      <c r="ER110" s="58"/>
      <c r="ES110" s="58"/>
      <c r="ET110" s="58"/>
    </row>
    <row r="111" spans="143:150" s="8" customFormat="1" x14ac:dyDescent="0.3">
      <c r="EM111" s="58"/>
      <c r="EN111" s="58"/>
      <c r="EO111" s="58"/>
      <c r="EP111" s="58"/>
      <c r="EQ111" s="58"/>
      <c r="ER111" s="58"/>
      <c r="ES111" s="58"/>
      <c r="ET111" s="58"/>
    </row>
    <row r="112" spans="143:150" s="8" customFormat="1" x14ac:dyDescent="0.3">
      <c r="EM112" s="58"/>
      <c r="EN112" s="58"/>
      <c r="EO112" s="58"/>
      <c r="EP112" s="58"/>
      <c r="EQ112" s="58"/>
      <c r="ER112" s="58"/>
      <c r="ES112" s="58"/>
      <c r="ET112" s="58"/>
    </row>
    <row r="113" spans="143:150" s="8" customFormat="1" x14ac:dyDescent="0.3">
      <c r="EM113" s="58"/>
      <c r="EN113" s="58"/>
      <c r="EO113" s="58"/>
      <c r="EP113" s="58"/>
      <c r="EQ113" s="58"/>
      <c r="ER113" s="58"/>
      <c r="ES113" s="58"/>
      <c r="ET113" s="58"/>
    </row>
    <row r="114" spans="143:150" s="8" customFormat="1" x14ac:dyDescent="0.3">
      <c r="EM114" s="58"/>
      <c r="EN114" s="58"/>
      <c r="EO114" s="58"/>
      <c r="EP114" s="58"/>
      <c r="EQ114" s="58"/>
      <c r="ER114" s="58"/>
      <c r="ES114" s="58"/>
      <c r="ET114" s="58"/>
    </row>
    <row r="115" spans="143:150" s="8" customFormat="1" x14ac:dyDescent="0.3">
      <c r="EM115" s="58"/>
      <c r="EN115" s="58"/>
      <c r="EO115" s="58"/>
      <c r="EP115" s="58"/>
      <c r="EQ115" s="58"/>
      <c r="ER115" s="58"/>
      <c r="ES115" s="58"/>
      <c r="ET115" s="58"/>
    </row>
    <row r="116" spans="143:150" s="8" customFormat="1" x14ac:dyDescent="0.3">
      <c r="EM116" s="58"/>
      <c r="EN116" s="58"/>
      <c r="EO116" s="58"/>
      <c r="EP116" s="58"/>
      <c r="EQ116" s="58"/>
      <c r="ER116" s="58"/>
      <c r="ES116" s="58"/>
      <c r="ET116" s="58"/>
    </row>
    <row r="117" spans="143:150" s="8" customFormat="1" x14ac:dyDescent="0.3">
      <c r="EM117" s="58"/>
      <c r="EN117" s="58"/>
      <c r="EO117" s="58"/>
      <c r="EP117" s="58"/>
      <c r="EQ117" s="58"/>
      <c r="ER117" s="58"/>
      <c r="ES117" s="58"/>
      <c r="ET117" s="58"/>
    </row>
    <row r="118" spans="143:150" s="8" customFormat="1" x14ac:dyDescent="0.3">
      <c r="EM118" s="58"/>
      <c r="EN118" s="58"/>
      <c r="EO118" s="58"/>
      <c r="EP118" s="58"/>
      <c r="EQ118" s="58"/>
      <c r="ER118" s="58"/>
      <c r="ES118" s="58"/>
      <c r="ET118" s="58"/>
    </row>
    <row r="119" spans="143:150" s="8" customFormat="1" x14ac:dyDescent="0.3">
      <c r="EM119" s="58"/>
      <c r="EN119" s="58"/>
      <c r="EO119" s="58"/>
      <c r="EP119" s="58"/>
      <c r="EQ119" s="58"/>
      <c r="ER119" s="58"/>
      <c r="ES119" s="58"/>
      <c r="ET119" s="58"/>
    </row>
    <row r="120" spans="143:150" s="8" customFormat="1" x14ac:dyDescent="0.3">
      <c r="EM120" s="58"/>
      <c r="EN120" s="58"/>
      <c r="EO120" s="58"/>
      <c r="EP120" s="58"/>
      <c r="EQ120" s="58"/>
      <c r="ER120" s="58"/>
      <c r="ES120" s="58"/>
      <c r="ET120" s="58"/>
    </row>
    <row r="121" spans="143:150" s="8" customFormat="1" x14ac:dyDescent="0.3">
      <c r="EM121" s="58"/>
      <c r="EN121" s="58"/>
      <c r="EO121" s="58"/>
      <c r="EP121" s="58"/>
      <c r="EQ121" s="58"/>
      <c r="ER121" s="58"/>
      <c r="ES121" s="58"/>
      <c r="ET121" s="58"/>
    </row>
    <row r="122" spans="143:150" s="8" customFormat="1" x14ac:dyDescent="0.3">
      <c r="EM122" s="58"/>
      <c r="EN122" s="58"/>
      <c r="EO122" s="58"/>
      <c r="EP122" s="58"/>
      <c r="EQ122" s="58"/>
      <c r="ER122" s="58"/>
      <c r="ES122" s="58"/>
      <c r="ET122" s="58"/>
    </row>
    <row r="123" spans="143:150" s="8" customFormat="1" x14ac:dyDescent="0.3">
      <c r="EM123" s="58"/>
      <c r="EN123" s="58"/>
      <c r="EO123" s="58"/>
      <c r="EP123" s="58"/>
      <c r="EQ123" s="58"/>
      <c r="ER123" s="58"/>
      <c r="ES123" s="58"/>
      <c r="ET123" s="58"/>
    </row>
    <row r="124" spans="143:150" s="8" customFormat="1" x14ac:dyDescent="0.3">
      <c r="EM124" s="58"/>
      <c r="EN124" s="58"/>
      <c r="EO124" s="58"/>
      <c r="EP124" s="58"/>
      <c r="EQ124" s="58"/>
      <c r="ER124" s="58"/>
      <c r="ES124" s="58"/>
      <c r="ET124" s="58"/>
    </row>
    <row r="125" spans="143:150" s="8" customFormat="1" x14ac:dyDescent="0.3">
      <c r="EM125" s="58"/>
      <c r="EN125" s="58"/>
      <c r="EO125" s="58"/>
      <c r="EP125" s="58"/>
      <c r="EQ125" s="58"/>
      <c r="ER125" s="58"/>
      <c r="ES125" s="58"/>
      <c r="ET125" s="58"/>
    </row>
    <row r="126" spans="143:150" s="8" customFormat="1" x14ac:dyDescent="0.3">
      <c r="EM126" s="58"/>
      <c r="EN126" s="58"/>
      <c r="EO126" s="58"/>
      <c r="EP126" s="58"/>
      <c r="EQ126" s="58"/>
      <c r="ER126" s="58"/>
      <c r="ES126" s="58"/>
      <c r="ET126" s="58"/>
    </row>
    <row r="127" spans="143:150" s="8" customFormat="1" x14ac:dyDescent="0.3">
      <c r="EM127" s="58"/>
      <c r="EN127" s="58"/>
      <c r="EO127" s="58"/>
      <c r="EP127" s="58"/>
      <c r="EQ127" s="58"/>
      <c r="ER127" s="58"/>
      <c r="ES127" s="58"/>
      <c r="ET127" s="58"/>
    </row>
    <row r="128" spans="143:150" s="8" customFormat="1" x14ac:dyDescent="0.3">
      <c r="EM128" s="58"/>
      <c r="EN128" s="58"/>
      <c r="EO128" s="58"/>
      <c r="EP128" s="58"/>
      <c r="EQ128" s="58"/>
      <c r="ER128" s="58"/>
      <c r="ES128" s="58"/>
      <c r="ET128" s="58"/>
    </row>
    <row r="129" spans="143:150" s="8" customFormat="1" x14ac:dyDescent="0.3">
      <c r="EM129" s="58"/>
      <c r="EN129" s="58"/>
      <c r="EO129" s="58"/>
      <c r="EP129" s="58"/>
      <c r="EQ129" s="58"/>
      <c r="ER129" s="58"/>
      <c r="ES129" s="58"/>
      <c r="ET129" s="58"/>
    </row>
    <row r="130" spans="143:150" s="8" customFormat="1" x14ac:dyDescent="0.3">
      <c r="EM130" s="58"/>
      <c r="EN130" s="58"/>
      <c r="EO130" s="58"/>
      <c r="EP130" s="58"/>
      <c r="EQ130" s="58"/>
      <c r="ER130" s="58"/>
      <c r="ES130" s="58"/>
      <c r="ET130" s="58"/>
    </row>
    <row r="131" spans="143:150" s="8" customFormat="1" x14ac:dyDescent="0.3">
      <c r="EM131" s="58"/>
      <c r="EN131" s="58"/>
      <c r="EO131" s="58"/>
      <c r="EP131" s="58"/>
      <c r="EQ131" s="58"/>
      <c r="ER131" s="58"/>
      <c r="ES131" s="58"/>
      <c r="ET131" s="58"/>
    </row>
    <row r="132" spans="143:150" s="8" customFormat="1" x14ac:dyDescent="0.3">
      <c r="EM132" s="58"/>
      <c r="EN132" s="58"/>
      <c r="EO132" s="58"/>
      <c r="EP132" s="58"/>
      <c r="EQ132" s="58"/>
      <c r="ER132" s="58"/>
      <c r="ES132" s="58"/>
      <c r="ET132" s="58"/>
    </row>
    <row r="133" spans="143:150" s="8" customFormat="1" x14ac:dyDescent="0.3">
      <c r="EM133" s="58"/>
      <c r="EN133" s="58"/>
      <c r="EO133" s="58"/>
      <c r="EP133" s="58"/>
      <c r="EQ133" s="58"/>
      <c r="ER133" s="58"/>
      <c r="ES133" s="58"/>
      <c r="ET133" s="58"/>
    </row>
    <row r="134" spans="143:150" s="8" customFormat="1" x14ac:dyDescent="0.3">
      <c r="EM134" s="58"/>
      <c r="EN134" s="58"/>
      <c r="EO134" s="58"/>
      <c r="EP134" s="58"/>
      <c r="EQ134" s="58"/>
      <c r="ER134" s="58"/>
      <c r="ES134" s="58"/>
      <c r="ET134" s="58"/>
    </row>
    <row r="135" spans="143:150" s="8" customFormat="1" x14ac:dyDescent="0.3">
      <c r="EM135" s="58"/>
      <c r="EN135" s="58"/>
      <c r="EO135" s="58"/>
      <c r="EP135" s="58"/>
      <c r="EQ135" s="58"/>
      <c r="ER135" s="58"/>
      <c r="ES135" s="58"/>
      <c r="ET135" s="58"/>
    </row>
    <row r="136" spans="143:150" s="8" customFormat="1" x14ac:dyDescent="0.3">
      <c r="EM136" s="58"/>
      <c r="EN136" s="58"/>
      <c r="EO136" s="58"/>
      <c r="EP136" s="58"/>
      <c r="EQ136" s="58"/>
      <c r="ER136" s="58"/>
      <c r="ES136" s="58"/>
      <c r="ET136" s="58"/>
    </row>
    <row r="137" spans="143:150" s="8" customFormat="1" x14ac:dyDescent="0.3">
      <c r="EM137" s="58"/>
      <c r="EN137" s="58"/>
      <c r="EO137" s="58"/>
      <c r="EP137" s="58"/>
      <c r="EQ137" s="58"/>
      <c r="ER137" s="58"/>
      <c r="ES137" s="58"/>
      <c r="ET137" s="58"/>
    </row>
    <row r="138" spans="143:150" s="8" customFormat="1" x14ac:dyDescent="0.3">
      <c r="EM138" s="58"/>
      <c r="EN138" s="58"/>
      <c r="EO138" s="58"/>
      <c r="EP138" s="58"/>
      <c r="EQ138" s="58"/>
      <c r="ER138" s="58"/>
      <c r="ES138" s="58"/>
      <c r="ET138" s="58"/>
    </row>
    <row r="139" spans="143:150" s="8" customFormat="1" x14ac:dyDescent="0.3">
      <c r="EM139" s="58"/>
      <c r="EN139" s="58"/>
      <c r="EO139" s="58"/>
      <c r="EP139" s="58"/>
      <c r="EQ139" s="58"/>
      <c r="ER139" s="58"/>
      <c r="ES139" s="58"/>
      <c r="ET139" s="58"/>
    </row>
    <row r="140" spans="143:150" s="8" customFormat="1" x14ac:dyDescent="0.3">
      <c r="EM140" s="58"/>
      <c r="EN140" s="58"/>
      <c r="EO140" s="58"/>
      <c r="EP140" s="58"/>
      <c r="EQ140" s="58"/>
      <c r="ER140" s="58"/>
      <c r="ES140" s="58"/>
      <c r="ET140" s="58"/>
    </row>
    <row r="141" spans="143:150" s="8" customFormat="1" x14ac:dyDescent="0.3">
      <c r="EM141" s="58"/>
      <c r="EN141" s="58"/>
      <c r="EO141" s="58"/>
      <c r="EP141" s="58"/>
      <c r="EQ141" s="58"/>
      <c r="ER141" s="58"/>
      <c r="ES141" s="58"/>
      <c r="ET141" s="58"/>
    </row>
    <row r="142" spans="143:150" s="8" customFormat="1" x14ac:dyDescent="0.3">
      <c r="EM142" s="58"/>
      <c r="EN142" s="58"/>
      <c r="EO142" s="58"/>
      <c r="EP142" s="58"/>
      <c r="EQ142" s="58"/>
      <c r="ER142" s="58"/>
      <c r="ES142" s="58"/>
      <c r="ET142" s="58"/>
    </row>
    <row r="143" spans="143:150" s="8" customFormat="1" x14ac:dyDescent="0.3">
      <c r="EM143" s="58"/>
      <c r="EN143" s="58"/>
      <c r="EO143" s="58"/>
      <c r="EP143" s="58"/>
      <c r="EQ143" s="58"/>
      <c r="ER143" s="58"/>
      <c r="ES143" s="58"/>
      <c r="ET143" s="58"/>
    </row>
    <row r="144" spans="143:150" s="8" customFormat="1" x14ac:dyDescent="0.3">
      <c r="EM144" s="58"/>
      <c r="EN144" s="58"/>
      <c r="EO144" s="58"/>
      <c r="EP144" s="58"/>
      <c r="EQ144" s="58"/>
      <c r="ER144" s="58"/>
      <c r="ES144" s="58"/>
      <c r="ET144" s="58"/>
    </row>
    <row r="145" spans="143:150" s="8" customFormat="1" x14ac:dyDescent="0.3">
      <c r="EM145" s="58"/>
      <c r="EN145" s="58"/>
      <c r="EO145" s="58"/>
      <c r="EP145" s="58"/>
      <c r="EQ145" s="58"/>
      <c r="ER145" s="58"/>
      <c r="ES145" s="58"/>
      <c r="ET145" s="58"/>
    </row>
    <row r="146" spans="143:150" s="8" customFormat="1" x14ac:dyDescent="0.3">
      <c r="EM146" s="58"/>
      <c r="EN146" s="58"/>
      <c r="EO146" s="58"/>
      <c r="EP146" s="58"/>
      <c r="EQ146" s="58"/>
      <c r="ER146" s="58"/>
      <c r="ES146" s="58"/>
      <c r="ET146" s="58"/>
    </row>
    <row r="147" spans="143:150" s="8" customFormat="1" x14ac:dyDescent="0.3">
      <c r="EM147" s="58"/>
      <c r="EN147" s="58"/>
      <c r="EO147" s="58"/>
      <c r="EP147" s="58"/>
      <c r="EQ147" s="58"/>
      <c r="ER147" s="58"/>
      <c r="ES147" s="58"/>
      <c r="ET147" s="58"/>
    </row>
    <row r="148" spans="143:150" s="8" customFormat="1" x14ac:dyDescent="0.3">
      <c r="EM148" s="58"/>
      <c r="EN148" s="58"/>
      <c r="EO148" s="58"/>
      <c r="EP148" s="58"/>
      <c r="EQ148" s="58"/>
      <c r="ER148" s="58"/>
      <c r="ES148" s="58"/>
      <c r="ET148" s="58"/>
    </row>
    <row r="149" spans="143:150" s="8" customFormat="1" x14ac:dyDescent="0.3">
      <c r="EM149" s="58"/>
      <c r="EN149" s="58"/>
      <c r="EO149" s="58"/>
      <c r="EP149" s="58"/>
      <c r="EQ149" s="58"/>
      <c r="ER149" s="58"/>
      <c r="ES149" s="58"/>
      <c r="ET149" s="58"/>
    </row>
    <row r="150" spans="143:150" s="8" customFormat="1" x14ac:dyDescent="0.3">
      <c r="EM150" s="58"/>
      <c r="EN150" s="58"/>
      <c r="EO150" s="58"/>
      <c r="EP150" s="58"/>
      <c r="EQ150" s="58"/>
      <c r="ER150" s="58"/>
      <c r="ES150" s="58"/>
      <c r="ET150" s="58"/>
    </row>
    <row r="151" spans="143:150" s="8" customFormat="1" x14ac:dyDescent="0.3">
      <c r="EM151" s="58"/>
      <c r="EN151" s="58"/>
      <c r="EO151" s="58"/>
      <c r="EP151" s="58"/>
      <c r="EQ151" s="58"/>
      <c r="ER151" s="58"/>
      <c r="ES151" s="58"/>
      <c r="ET151" s="58"/>
    </row>
    <row r="152" spans="143:150" s="8" customFormat="1" x14ac:dyDescent="0.3">
      <c r="EM152" s="58"/>
      <c r="EN152" s="58"/>
      <c r="EO152" s="58"/>
      <c r="EP152" s="58"/>
      <c r="EQ152" s="58"/>
      <c r="ER152" s="58"/>
      <c r="ES152" s="58"/>
      <c r="ET152" s="58"/>
    </row>
    <row r="153" spans="143:150" s="8" customFormat="1" x14ac:dyDescent="0.3">
      <c r="EM153" s="58"/>
      <c r="EN153" s="58"/>
      <c r="EO153" s="58"/>
      <c r="EP153" s="58"/>
      <c r="EQ153" s="58"/>
      <c r="ER153" s="58"/>
      <c r="ES153" s="58"/>
      <c r="ET153" s="58"/>
    </row>
    <row r="154" spans="143:150" s="8" customFormat="1" x14ac:dyDescent="0.3">
      <c r="EM154" s="58"/>
      <c r="EN154" s="58"/>
      <c r="EO154" s="58"/>
      <c r="EP154" s="58"/>
      <c r="EQ154" s="58"/>
      <c r="ER154" s="58"/>
      <c r="ES154" s="58"/>
      <c r="ET154" s="58"/>
    </row>
    <row r="155" spans="143:150" s="8" customFormat="1" x14ac:dyDescent="0.3">
      <c r="EM155" s="58"/>
      <c r="EN155" s="58"/>
      <c r="EO155" s="58"/>
      <c r="EP155" s="58"/>
      <c r="EQ155" s="58"/>
      <c r="ER155" s="58"/>
      <c r="ES155" s="58"/>
      <c r="ET155" s="58"/>
    </row>
    <row r="156" spans="143:150" s="8" customFormat="1" x14ac:dyDescent="0.3">
      <c r="EM156" s="58"/>
      <c r="EN156" s="58"/>
      <c r="EO156" s="58"/>
      <c r="EP156" s="58"/>
      <c r="EQ156" s="58"/>
      <c r="ER156" s="58"/>
      <c r="ES156" s="58"/>
      <c r="ET156" s="58"/>
    </row>
    <row r="157" spans="143:150" s="8" customFormat="1" x14ac:dyDescent="0.3">
      <c r="EM157" s="58"/>
      <c r="EN157" s="58"/>
      <c r="EO157" s="58"/>
      <c r="EP157" s="58"/>
      <c r="EQ157" s="58"/>
      <c r="ER157" s="58"/>
      <c r="ES157" s="58"/>
      <c r="ET157" s="58"/>
    </row>
    <row r="158" spans="143:150" s="8" customFormat="1" x14ac:dyDescent="0.3">
      <c r="EM158" s="58"/>
      <c r="EN158" s="58"/>
      <c r="EO158" s="58"/>
      <c r="EP158" s="58"/>
      <c r="EQ158" s="58"/>
      <c r="ER158" s="58"/>
      <c r="ES158" s="58"/>
      <c r="ET158" s="58"/>
    </row>
    <row r="159" spans="143:150" s="8" customFormat="1" x14ac:dyDescent="0.3">
      <c r="EM159" s="58"/>
      <c r="EN159" s="58"/>
      <c r="EO159" s="58"/>
      <c r="EP159" s="58"/>
      <c r="EQ159" s="58"/>
      <c r="ER159" s="58"/>
      <c r="ES159" s="58"/>
      <c r="ET159" s="58"/>
    </row>
    <row r="160" spans="143:150" s="8" customFormat="1" x14ac:dyDescent="0.3">
      <c r="EM160" s="58"/>
      <c r="EN160" s="58"/>
      <c r="EO160" s="58"/>
      <c r="EP160" s="58"/>
      <c r="EQ160" s="58"/>
      <c r="ER160" s="58"/>
      <c r="ES160" s="58"/>
      <c r="ET160" s="58"/>
    </row>
    <row r="161" spans="143:150" s="8" customFormat="1" x14ac:dyDescent="0.3">
      <c r="EM161" s="58"/>
      <c r="EN161" s="58"/>
      <c r="EO161" s="58"/>
      <c r="EP161" s="58"/>
      <c r="EQ161" s="58"/>
      <c r="ER161" s="58"/>
      <c r="ES161" s="58"/>
      <c r="ET161" s="58"/>
    </row>
    <row r="162" spans="143:150" s="8" customFormat="1" x14ac:dyDescent="0.3">
      <c r="EM162" s="58"/>
      <c r="EN162" s="58"/>
      <c r="EO162" s="58"/>
      <c r="EP162" s="58"/>
      <c r="EQ162" s="58"/>
      <c r="ER162" s="58"/>
      <c r="ES162" s="58"/>
      <c r="ET162" s="58"/>
    </row>
    <row r="163" spans="143:150" s="8" customFormat="1" x14ac:dyDescent="0.3">
      <c r="EM163" s="58"/>
      <c r="EN163" s="58"/>
      <c r="EO163" s="58"/>
      <c r="EP163" s="58"/>
      <c r="EQ163" s="58"/>
      <c r="ER163" s="58"/>
      <c r="ES163" s="58"/>
      <c r="ET163" s="58"/>
    </row>
    <row r="164" spans="143:150" s="8" customFormat="1" x14ac:dyDescent="0.3">
      <c r="EM164" s="58"/>
      <c r="EN164" s="58"/>
      <c r="EO164" s="58"/>
      <c r="EP164" s="58"/>
      <c r="EQ164" s="58"/>
      <c r="ER164" s="58"/>
      <c r="ES164" s="58"/>
      <c r="ET164" s="58"/>
    </row>
    <row r="165" spans="143:150" s="8" customFormat="1" x14ac:dyDescent="0.3">
      <c r="EM165" s="58"/>
      <c r="EN165" s="58"/>
      <c r="EO165" s="58"/>
      <c r="EP165" s="58"/>
      <c r="EQ165" s="58"/>
      <c r="ER165" s="58"/>
      <c r="ES165" s="58"/>
      <c r="ET165" s="58"/>
    </row>
    <row r="166" spans="143:150" s="8" customFormat="1" x14ac:dyDescent="0.3">
      <c r="EM166" s="58"/>
      <c r="EN166" s="58"/>
      <c r="EO166" s="58"/>
      <c r="EP166" s="58"/>
      <c r="EQ166" s="58"/>
      <c r="ER166" s="58"/>
      <c r="ES166" s="58"/>
      <c r="ET166" s="58"/>
    </row>
    <row r="167" spans="143:150" s="8" customFormat="1" x14ac:dyDescent="0.3">
      <c r="EM167" s="58"/>
      <c r="EN167" s="58"/>
      <c r="EO167" s="58"/>
      <c r="EP167" s="58"/>
      <c r="EQ167" s="58"/>
      <c r="ER167" s="58"/>
      <c r="ES167" s="58"/>
      <c r="ET167" s="58"/>
    </row>
    <row r="168" spans="143:150" s="8" customFormat="1" x14ac:dyDescent="0.3">
      <c r="EM168" s="58"/>
      <c r="EN168" s="58"/>
      <c r="EO168" s="58"/>
      <c r="EP168" s="58"/>
      <c r="EQ168" s="58"/>
      <c r="ER168" s="58"/>
      <c r="ES168" s="58"/>
      <c r="ET168" s="58"/>
    </row>
    <row r="169" spans="143:150" s="8" customFormat="1" x14ac:dyDescent="0.3">
      <c r="EM169" s="58"/>
      <c r="EN169" s="58"/>
      <c r="EO169" s="58"/>
      <c r="EP169" s="58"/>
      <c r="EQ169" s="58"/>
      <c r="ER169" s="58"/>
      <c r="ES169" s="58"/>
      <c r="ET169" s="58"/>
    </row>
    <row r="170" spans="143:150" s="8" customFormat="1" x14ac:dyDescent="0.3">
      <c r="EM170" s="58"/>
      <c r="EN170" s="58"/>
      <c r="EO170" s="58"/>
      <c r="EP170" s="58"/>
      <c r="EQ170" s="58"/>
      <c r="ER170" s="58"/>
      <c r="ES170" s="58"/>
      <c r="ET170" s="58"/>
    </row>
    <row r="171" spans="143:150" s="8" customFormat="1" x14ac:dyDescent="0.3">
      <c r="EM171" s="58"/>
      <c r="EN171" s="58"/>
      <c r="EO171" s="58"/>
      <c r="EP171" s="58"/>
      <c r="EQ171" s="58"/>
      <c r="ER171" s="58"/>
      <c r="ES171" s="58"/>
      <c r="ET171" s="58"/>
    </row>
    <row r="172" spans="143:150" s="8" customFormat="1" x14ac:dyDescent="0.3">
      <c r="EM172" s="58"/>
      <c r="EN172" s="58"/>
      <c r="EO172" s="58"/>
      <c r="EP172" s="58"/>
      <c r="EQ172" s="58"/>
      <c r="ER172" s="58"/>
      <c r="ES172" s="58"/>
      <c r="ET172" s="58"/>
    </row>
    <row r="173" spans="143:150" s="8" customFormat="1" x14ac:dyDescent="0.3">
      <c r="EM173" s="58"/>
      <c r="EN173" s="58"/>
      <c r="EO173" s="58"/>
      <c r="EP173" s="58"/>
      <c r="EQ173" s="58"/>
      <c r="ER173" s="58"/>
      <c r="ES173" s="58"/>
      <c r="ET173" s="58"/>
    </row>
    <row r="174" spans="143:150" s="8" customFormat="1" x14ac:dyDescent="0.3">
      <c r="EM174" s="58"/>
      <c r="EN174" s="58"/>
      <c r="EO174" s="58"/>
      <c r="EP174" s="58"/>
      <c r="EQ174" s="58"/>
      <c r="ER174" s="58"/>
      <c r="ES174" s="58"/>
      <c r="ET174" s="58"/>
    </row>
    <row r="175" spans="143:150" s="8" customFormat="1" x14ac:dyDescent="0.3">
      <c r="EM175" s="58"/>
      <c r="EN175" s="58"/>
      <c r="EO175" s="58"/>
      <c r="EP175" s="58"/>
      <c r="EQ175" s="58"/>
      <c r="ER175" s="58"/>
      <c r="ES175" s="58"/>
      <c r="ET175" s="58"/>
    </row>
    <row r="176" spans="143:150" s="8" customFormat="1" x14ac:dyDescent="0.3">
      <c r="EM176" s="58"/>
      <c r="EN176" s="58"/>
      <c r="EO176" s="58"/>
      <c r="EP176" s="58"/>
      <c r="EQ176" s="58"/>
      <c r="ER176" s="58"/>
      <c r="ES176" s="58"/>
      <c r="ET176" s="58"/>
    </row>
    <row r="177" spans="143:150" s="8" customFormat="1" x14ac:dyDescent="0.3">
      <c r="EM177" s="58"/>
      <c r="EN177" s="58"/>
      <c r="EO177" s="58"/>
      <c r="EP177" s="58"/>
      <c r="EQ177" s="58"/>
      <c r="ER177" s="58"/>
      <c r="ES177" s="58"/>
      <c r="ET177" s="58"/>
    </row>
    <row r="178" spans="143:150" s="8" customFormat="1" x14ac:dyDescent="0.3">
      <c r="EM178" s="58"/>
      <c r="EN178" s="58"/>
      <c r="EO178" s="58"/>
      <c r="EP178" s="58"/>
      <c r="EQ178" s="58"/>
      <c r="ER178" s="58"/>
      <c r="ES178" s="58"/>
      <c r="ET178" s="58"/>
    </row>
    <row r="179" spans="143:150" s="8" customFormat="1" x14ac:dyDescent="0.3">
      <c r="EM179" s="58"/>
      <c r="EN179" s="58"/>
      <c r="EO179" s="58"/>
      <c r="EP179" s="58"/>
      <c r="EQ179" s="58"/>
      <c r="ER179" s="58"/>
      <c r="ES179" s="58"/>
      <c r="ET179" s="58"/>
    </row>
    <row r="180" spans="143:150" s="8" customFormat="1" x14ac:dyDescent="0.3">
      <c r="EM180" s="58"/>
      <c r="EN180" s="58"/>
      <c r="EO180" s="58"/>
      <c r="EP180" s="58"/>
      <c r="EQ180" s="58"/>
      <c r="ER180" s="58"/>
      <c r="ES180" s="58"/>
      <c r="ET180" s="58"/>
    </row>
    <row r="181" spans="143:150" s="8" customFormat="1" x14ac:dyDescent="0.3">
      <c r="EM181" s="58"/>
      <c r="EN181" s="58"/>
      <c r="EO181" s="58"/>
      <c r="EP181" s="58"/>
      <c r="EQ181" s="58"/>
      <c r="ER181" s="58"/>
      <c r="ES181" s="58"/>
      <c r="ET181" s="58"/>
    </row>
    <row r="182" spans="143:150" s="8" customFormat="1" x14ac:dyDescent="0.3">
      <c r="EM182" s="58"/>
      <c r="EN182" s="58"/>
      <c r="EO182" s="58"/>
      <c r="EP182" s="58"/>
      <c r="EQ182" s="58"/>
      <c r="ER182" s="58"/>
      <c r="ES182" s="58"/>
      <c r="ET182" s="58"/>
    </row>
    <row r="183" spans="143:150" s="8" customFormat="1" x14ac:dyDescent="0.3">
      <c r="EM183" s="58"/>
      <c r="EN183" s="58"/>
      <c r="EO183" s="58"/>
      <c r="EP183" s="58"/>
      <c r="EQ183" s="58"/>
      <c r="ER183" s="58"/>
      <c r="ES183" s="58"/>
      <c r="ET183" s="58"/>
    </row>
    <row r="184" spans="143:150" s="8" customFormat="1" x14ac:dyDescent="0.3">
      <c r="EM184" s="58"/>
      <c r="EN184" s="58"/>
      <c r="EO184" s="58"/>
      <c r="EP184" s="58"/>
      <c r="EQ184" s="58"/>
      <c r="ER184" s="58"/>
      <c r="ES184" s="58"/>
      <c r="ET184" s="58"/>
    </row>
    <row r="185" spans="143:150" s="8" customFormat="1" x14ac:dyDescent="0.3">
      <c r="EM185" s="58"/>
      <c r="EN185" s="58"/>
      <c r="EO185" s="58"/>
      <c r="EP185" s="58"/>
      <c r="EQ185" s="58"/>
      <c r="ER185" s="58"/>
      <c r="ES185" s="58"/>
      <c r="ET185" s="58"/>
    </row>
    <row r="186" spans="143:150" s="8" customFormat="1" x14ac:dyDescent="0.3">
      <c r="EM186" s="58"/>
      <c r="EN186" s="58"/>
      <c r="EO186" s="58"/>
      <c r="EP186" s="58"/>
      <c r="EQ186" s="58"/>
      <c r="ER186" s="58"/>
      <c r="ES186" s="58"/>
      <c r="ET186" s="58"/>
    </row>
    <row r="187" spans="143:150" s="8" customFormat="1" x14ac:dyDescent="0.3">
      <c r="EM187" s="58"/>
      <c r="EN187" s="58"/>
      <c r="EO187" s="58"/>
      <c r="EP187" s="58"/>
      <c r="EQ187" s="58"/>
      <c r="ER187" s="58"/>
      <c r="ES187" s="58"/>
      <c r="ET187" s="58"/>
    </row>
    <row r="188" spans="143:150" s="8" customFormat="1" x14ac:dyDescent="0.3">
      <c r="EM188" s="58"/>
      <c r="EN188" s="58"/>
      <c r="EO188" s="58"/>
      <c r="EP188" s="58"/>
      <c r="EQ188" s="58"/>
      <c r="ER188" s="58"/>
      <c r="ES188" s="58"/>
      <c r="ET188" s="58"/>
    </row>
    <row r="189" spans="143:150" s="8" customFormat="1" x14ac:dyDescent="0.3">
      <c r="EM189" s="58"/>
      <c r="EN189" s="58"/>
      <c r="EO189" s="58"/>
      <c r="EP189" s="58"/>
      <c r="EQ189" s="58"/>
      <c r="ER189" s="58"/>
      <c r="ES189" s="58"/>
      <c r="ET189" s="58"/>
    </row>
    <row r="190" spans="143:150" s="8" customFormat="1" x14ac:dyDescent="0.3">
      <c r="EM190" s="58"/>
      <c r="EN190" s="58"/>
      <c r="EO190" s="58"/>
      <c r="EP190" s="58"/>
      <c r="EQ190" s="58"/>
      <c r="ER190" s="58"/>
      <c r="ES190" s="58"/>
      <c r="ET190" s="58"/>
    </row>
    <row r="191" spans="143:150" s="8" customFormat="1" x14ac:dyDescent="0.3">
      <c r="EM191" s="58"/>
      <c r="EN191" s="58"/>
      <c r="EO191" s="58"/>
      <c r="EP191" s="58"/>
      <c r="EQ191" s="58"/>
      <c r="ER191" s="58"/>
      <c r="ES191" s="58"/>
      <c r="ET191" s="58"/>
    </row>
    <row r="192" spans="143:150" s="8" customFormat="1" x14ac:dyDescent="0.3">
      <c r="EM192" s="58"/>
      <c r="EN192" s="58"/>
      <c r="EO192" s="58"/>
      <c r="EP192" s="58"/>
      <c r="EQ192" s="58"/>
      <c r="ER192" s="58"/>
      <c r="ES192" s="58"/>
      <c r="ET192" s="58"/>
    </row>
    <row r="193" spans="143:150" s="8" customFormat="1" x14ac:dyDescent="0.3">
      <c r="EM193" s="58"/>
      <c r="EN193" s="58"/>
      <c r="EO193" s="58"/>
      <c r="EP193" s="58"/>
      <c r="EQ193" s="58"/>
      <c r="ER193" s="58"/>
      <c r="ES193" s="58"/>
      <c r="ET193" s="58"/>
    </row>
    <row r="194" spans="143:150" s="8" customFormat="1" x14ac:dyDescent="0.3">
      <c r="EM194" s="58"/>
      <c r="EN194" s="58"/>
      <c r="EO194" s="58"/>
      <c r="EP194" s="58"/>
      <c r="EQ194" s="58"/>
      <c r="ER194" s="58"/>
      <c r="ES194" s="58"/>
      <c r="ET194" s="58"/>
    </row>
    <row r="195" spans="143:150" s="8" customFormat="1" x14ac:dyDescent="0.3">
      <c r="EM195" s="58"/>
      <c r="EN195" s="58"/>
      <c r="EO195" s="58"/>
      <c r="EP195" s="58"/>
      <c r="EQ195" s="58"/>
      <c r="ER195" s="58"/>
      <c r="ES195" s="58"/>
      <c r="ET195" s="58"/>
    </row>
    <row r="196" spans="143:150" s="8" customFormat="1" x14ac:dyDescent="0.3">
      <c r="EM196" s="58"/>
      <c r="EN196" s="58"/>
      <c r="EO196" s="58"/>
      <c r="EP196" s="58"/>
      <c r="EQ196" s="58"/>
      <c r="ER196" s="58"/>
      <c r="ES196" s="58"/>
      <c r="ET196" s="58"/>
    </row>
    <row r="197" spans="143:150" s="8" customFormat="1" x14ac:dyDescent="0.3">
      <c r="EM197" s="58"/>
      <c r="EN197" s="58"/>
      <c r="EO197" s="58"/>
      <c r="EP197" s="58"/>
      <c r="EQ197" s="58"/>
      <c r="ER197" s="58"/>
      <c r="ES197" s="58"/>
      <c r="ET197" s="58"/>
    </row>
    <row r="198" spans="143:150" s="8" customFormat="1" x14ac:dyDescent="0.3">
      <c r="EM198" s="58"/>
      <c r="EN198" s="58"/>
      <c r="EO198" s="58"/>
      <c r="EP198" s="58"/>
      <c r="EQ198" s="58"/>
      <c r="ER198" s="58"/>
      <c r="ES198" s="58"/>
      <c r="ET198" s="58"/>
    </row>
    <row r="199" spans="143:150" s="8" customFormat="1" x14ac:dyDescent="0.3">
      <c r="EM199" s="58"/>
      <c r="EN199" s="58"/>
      <c r="EO199" s="58"/>
      <c r="EP199" s="58"/>
      <c r="EQ199" s="58"/>
      <c r="ER199" s="58"/>
      <c r="ES199" s="58"/>
      <c r="ET199" s="58"/>
    </row>
    <row r="200" spans="143:150" s="8" customFormat="1" x14ac:dyDescent="0.3">
      <c r="EM200" s="58"/>
      <c r="EN200" s="58"/>
      <c r="EO200" s="58"/>
      <c r="EP200" s="58"/>
      <c r="EQ200" s="58"/>
      <c r="ER200" s="58"/>
      <c r="ES200" s="58"/>
      <c r="ET200" s="58"/>
    </row>
    <row r="201" spans="143:150" s="8" customFormat="1" x14ac:dyDescent="0.3">
      <c r="EM201" s="58"/>
      <c r="EN201" s="58"/>
      <c r="EO201" s="58"/>
      <c r="EP201" s="58"/>
      <c r="EQ201" s="58"/>
      <c r="ER201" s="58"/>
      <c r="ES201" s="58"/>
      <c r="ET201" s="58"/>
    </row>
    <row r="202" spans="143:150" s="8" customFormat="1" x14ac:dyDescent="0.3">
      <c r="EM202" s="58"/>
      <c r="EN202" s="58"/>
      <c r="EO202" s="58"/>
      <c r="EP202" s="58"/>
      <c r="EQ202" s="58"/>
      <c r="ER202" s="58"/>
      <c r="ES202" s="58"/>
      <c r="ET202" s="58"/>
    </row>
    <row r="203" spans="143:150" s="8" customFormat="1" x14ac:dyDescent="0.3">
      <c r="EM203" s="58"/>
      <c r="EN203" s="58"/>
      <c r="EO203" s="58"/>
      <c r="EP203" s="58"/>
      <c r="EQ203" s="58"/>
      <c r="ER203" s="58"/>
      <c r="ES203" s="58"/>
      <c r="ET203" s="58"/>
    </row>
    <row r="204" spans="143:150" s="8" customFormat="1" x14ac:dyDescent="0.3">
      <c r="EM204" s="58"/>
      <c r="EN204" s="58"/>
      <c r="EO204" s="58"/>
      <c r="EP204" s="58"/>
      <c r="EQ204" s="58"/>
      <c r="ER204" s="58"/>
      <c r="ES204" s="58"/>
      <c r="ET204" s="58"/>
    </row>
    <row r="205" spans="143:150" s="8" customFormat="1" x14ac:dyDescent="0.3">
      <c r="EM205" s="58"/>
      <c r="EN205" s="58"/>
      <c r="EO205" s="58"/>
      <c r="EP205" s="58"/>
      <c r="EQ205" s="58"/>
      <c r="ER205" s="58"/>
      <c r="ES205" s="58"/>
      <c r="ET205" s="58"/>
    </row>
    <row r="206" spans="143:150" s="8" customFormat="1" x14ac:dyDescent="0.3">
      <c r="EM206" s="58"/>
      <c r="EN206" s="58"/>
      <c r="EO206" s="58"/>
      <c r="EP206" s="58"/>
      <c r="EQ206" s="58"/>
      <c r="ER206" s="58"/>
      <c r="ES206" s="58"/>
      <c r="ET206" s="58"/>
    </row>
    <row r="207" spans="143:150" s="8" customFormat="1" x14ac:dyDescent="0.3">
      <c r="EM207" s="58"/>
      <c r="EN207" s="58"/>
      <c r="EO207" s="58"/>
      <c r="EP207" s="58"/>
      <c r="EQ207" s="58"/>
      <c r="ER207" s="58"/>
      <c r="ES207" s="58"/>
      <c r="ET207" s="58"/>
    </row>
    <row r="208" spans="143:150" s="8" customFormat="1" x14ac:dyDescent="0.3">
      <c r="EM208" s="58"/>
      <c r="EN208" s="58"/>
      <c r="EO208" s="58"/>
      <c r="EP208" s="58"/>
      <c r="EQ208" s="58"/>
      <c r="ER208" s="58"/>
      <c r="ES208" s="58"/>
      <c r="ET208" s="58"/>
    </row>
    <row r="209" spans="143:150" s="8" customFormat="1" x14ac:dyDescent="0.3">
      <c r="EM209" s="58"/>
      <c r="EN209" s="58"/>
      <c r="EO209" s="58"/>
      <c r="EP209" s="58"/>
      <c r="EQ209" s="58"/>
      <c r="ER209" s="58"/>
      <c r="ES209" s="58"/>
      <c r="ET209" s="58"/>
    </row>
    <row r="210" spans="143:150" s="8" customFormat="1" x14ac:dyDescent="0.3">
      <c r="EM210" s="58"/>
      <c r="EN210" s="58"/>
      <c r="EO210" s="58"/>
      <c r="EP210" s="58"/>
      <c r="EQ210" s="58"/>
      <c r="ER210" s="58"/>
      <c r="ES210" s="58"/>
      <c r="ET210" s="58"/>
    </row>
    <row r="211" spans="143:150" s="8" customFormat="1" x14ac:dyDescent="0.3">
      <c r="EM211" s="58"/>
      <c r="EN211" s="58"/>
      <c r="EO211" s="58"/>
      <c r="EP211" s="58"/>
      <c r="EQ211" s="58"/>
      <c r="ER211" s="58"/>
      <c r="ES211" s="58"/>
      <c r="ET211" s="58"/>
    </row>
    <row r="212" spans="143:150" s="8" customFormat="1" x14ac:dyDescent="0.3">
      <c r="EM212" s="58"/>
      <c r="EN212" s="58"/>
      <c r="EO212" s="58"/>
      <c r="EP212" s="58"/>
      <c r="EQ212" s="58"/>
      <c r="ER212" s="58"/>
      <c r="ES212" s="58"/>
      <c r="ET212" s="58"/>
    </row>
    <row r="213" spans="143:150" s="8" customFormat="1" x14ac:dyDescent="0.3">
      <c r="EM213" s="58"/>
      <c r="EN213" s="58"/>
      <c r="EO213" s="58"/>
      <c r="EP213" s="58"/>
      <c r="EQ213" s="58"/>
      <c r="ER213" s="58"/>
      <c r="ES213" s="58"/>
      <c r="ET213" s="58"/>
    </row>
    <row r="214" spans="143:150" s="8" customFormat="1" x14ac:dyDescent="0.3">
      <c r="EM214" s="58"/>
      <c r="EN214" s="58"/>
      <c r="EO214" s="58"/>
      <c r="EP214" s="58"/>
      <c r="EQ214" s="58"/>
      <c r="ER214" s="58"/>
      <c r="ES214" s="58"/>
      <c r="ET214" s="58"/>
    </row>
    <row r="215" spans="143:150" s="8" customFormat="1" x14ac:dyDescent="0.3">
      <c r="EM215" s="58"/>
      <c r="EN215" s="58"/>
      <c r="EO215" s="58"/>
      <c r="EP215" s="58"/>
      <c r="EQ215" s="58"/>
      <c r="ER215" s="58"/>
      <c r="ES215" s="58"/>
      <c r="ET215" s="58"/>
    </row>
    <row r="216" spans="143:150" s="8" customFormat="1" x14ac:dyDescent="0.3">
      <c r="EM216" s="58"/>
      <c r="EN216" s="58"/>
      <c r="EO216" s="58"/>
      <c r="EP216" s="58"/>
      <c r="EQ216" s="58"/>
      <c r="ER216" s="58"/>
      <c r="ES216" s="58"/>
      <c r="ET216" s="58"/>
    </row>
    <row r="217" spans="143:150" s="8" customFormat="1" x14ac:dyDescent="0.3">
      <c r="EM217" s="58"/>
      <c r="EN217" s="58"/>
      <c r="EO217" s="58"/>
      <c r="EP217" s="58"/>
      <c r="EQ217" s="58"/>
      <c r="ER217" s="58"/>
      <c r="ES217" s="58"/>
      <c r="ET217" s="58"/>
    </row>
    <row r="218" spans="143:150" s="8" customFormat="1" x14ac:dyDescent="0.3">
      <c r="EM218" s="58"/>
      <c r="EN218" s="58"/>
      <c r="EO218" s="58"/>
      <c r="EP218" s="58"/>
      <c r="EQ218" s="58"/>
      <c r="ER218" s="58"/>
      <c r="ES218" s="58"/>
      <c r="ET218" s="58"/>
    </row>
    <row r="219" spans="143:150" s="8" customFormat="1" x14ac:dyDescent="0.3">
      <c r="EM219" s="58"/>
      <c r="EN219" s="58"/>
      <c r="EO219" s="58"/>
      <c r="EP219" s="58"/>
      <c r="EQ219" s="58"/>
      <c r="ER219" s="58"/>
      <c r="ES219" s="58"/>
      <c r="ET219" s="58"/>
    </row>
    <row r="220" spans="143:150" s="8" customFormat="1" x14ac:dyDescent="0.3">
      <c r="EM220" s="58"/>
      <c r="EN220" s="58"/>
      <c r="EO220" s="58"/>
      <c r="EP220" s="58"/>
      <c r="EQ220" s="58"/>
      <c r="ER220" s="58"/>
      <c r="ES220" s="58"/>
      <c r="ET220" s="58"/>
    </row>
    <row r="221" spans="143:150" s="8" customFormat="1" x14ac:dyDescent="0.3">
      <c r="EM221" s="58"/>
      <c r="EN221" s="58"/>
      <c r="EO221" s="58"/>
      <c r="EP221" s="58"/>
      <c r="EQ221" s="58"/>
      <c r="ER221" s="58"/>
      <c r="ES221" s="58"/>
      <c r="ET221" s="58"/>
    </row>
    <row r="222" spans="143:150" s="8" customFormat="1" x14ac:dyDescent="0.3">
      <c r="EM222" s="58"/>
      <c r="EN222" s="58"/>
      <c r="EO222" s="58"/>
      <c r="EP222" s="58"/>
      <c r="EQ222" s="58"/>
      <c r="ER222" s="58"/>
      <c r="ES222" s="58"/>
      <c r="ET222" s="58"/>
    </row>
    <row r="223" spans="143:150" s="8" customFormat="1" x14ac:dyDescent="0.3">
      <c r="EM223" s="58"/>
      <c r="EN223" s="58"/>
      <c r="EO223" s="58"/>
      <c r="EP223" s="58"/>
      <c r="EQ223" s="58"/>
      <c r="ER223" s="58"/>
      <c r="ES223" s="58"/>
      <c r="ET223" s="58"/>
    </row>
    <row r="224" spans="143:150" s="8" customFormat="1" x14ac:dyDescent="0.3">
      <c r="EM224" s="58"/>
      <c r="EN224" s="58"/>
      <c r="EO224" s="58"/>
      <c r="EP224" s="58"/>
      <c r="EQ224" s="58"/>
      <c r="ER224" s="58"/>
      <c r="ES224" s="58"/>
      <c r="ET224" s="58"/>
    </row>
    <row r="225" spans="143:150" s="8" customFormat="1" x14ac:dyDescent="0.3">
      <c r="EM225" s="58"/>
      <c r="EN225" s="58"/>
      <c r="EO225" s="58"/>
      <c r="EP225" s="58"/>
      <c r="EQ225" s="58"/>
      <c r="ER225" s="58"/>
      <c r="ES225" s="58"/>
      <c r="ET225" s="58"/>
    </row>
    <row r="226" spans="143:150" s="8" customFormat="1" x14ac:dyDescent="0.3">
      <c r="EM226" s="58"/>
      <c r="EN226" s="58"/>
      <c r="EO226" s="58"/>
      <c r="EP226" s="58"/>
      <c r="EQ226" s="58"/>
      <c r="ER226" s="58"/>
      <c r="ES226" s="58"/>
      <c r="ET226" s="58"/>
    </row>
    <row r="227" spans="143:150" s="8" customFormat="1" x14ac:dyDescent="0.3">
      <c r="EM227" s="58"/>
      <c r="EN227" s="58"/>
      <c r="EO227" s="58"/>
      <c r="EP227" s="58"/>
      <c r="EQ227" s="58"/>
      <c r="ER227" s="58"/>
      <c r="ES227" s="58"/>
      <c r="ET227" s="58"/>
    </row>
    <row r="228" spans="143:150" s="8" customFormat="1" x14ac:dyDescent="0.3">
      <c r="EM228" s="58"/>
      <c r="EN228" s="58"/>
      <c r="EO228" s="58"/>
      <c r="EP228" s="58"/>
      <c r="EQ228" s="58"/>
      <c r="ER228" s="58"/>
      <c r="ES228" s="58"/>
      <c r="ET228" s="58"/>
    </row>
    <row r="229" spans="143:150" s="8" customFormat="1" x14ac:dyDescent="0.3">
      <c r="EM229" s="58"/>
      <c r="EN229" s="58"/>
      <c r="EO229" s="58"/>
      <c r="EP229" s="58"/>
      <c r="EQ229" s="58"/>
      <c r="ER229" s="58"/>
      <c r="ES229" s="58"/>
      <c r="ET229" s="58"/>
    </row>
  </sheetData>
  <sheetProtection sheet="1" objects="1" scenarios="1"/>
  <mergeCells count="18">
    <mergeCell ref="G13:H13"/>
    <mergeCell ref="G8:H8"/>
    <mergeCell ref="G9:H9"/>
    <mergeCell ref="G10:H10"/>
    <mergeCell ref="G11:H11"/>
    <mergeCell ref="G12:H12"/>
    <mergeCell ref="J15:J24"/>
    <mergeCell ref="J26:J28"/>
    <mergeCell ref="H53:J53"/>
    <mergeCell ref="H54:J54"/>
    <mergeCell ref="H55:J55"/>
    <mergeCell ref="H61:J61"/>
    <mergeCell ref="H62:J62"/>
    <mergeCell ref="H56:J56"/>
    <mergeCell ref="H57:J57"/>
    <mergeCell ref="H58:J58"/>
    <mergeCell ref="H59:J59"/>
    <mergeCell ref="H60:J60"/>
  </mergeCells>
  <phoneticPr fontId="1" type="noConversion"/>
  <conditionalFormatting sqref="G37">
    <cfRule type="expression" dxfId="1" priority="2">
      <formula>$G$36&gt;0</formula>
    </cfRule>
    <cfRule type="expression" priority="5">
      <formula>if+$G$36&gt;0</formula>
    </cfRule>
  </conditionalFormatting>
  <conditionalFormatting sqref="H37">
    <cfRule type="expression" dxfId="0" priority="1">
      <formula>$H$36&gt;0</formula>
    </cfRule>
  </conditionalFormatting>
  <dataValidations count="7">
    <dataValidation allowBlank="1" showInputMessage="1" showErrorMessage="1" promptTitle="Instruktion" prompt="- Mörkgråa celler avser indata, fyll i din information i dessa (där det är aktuellt)_x000a_- Har du flera projekt att rapportera för, använd separata flikar! _x000a_- Mailas till mc.bygg.locum@regionstockholm.se_x000a__x000a_Tack för din hjälp!" sqref="C6" xr:uid="{82B11F93-D5F8-43D6-85C8-A569A89E7836}"/>
    <dataValidation allowBlank="1" showInputMessage="1" showErrorMessage="1" promptTitle="Plast från rivning" prompt="Plast som kommer från rivning går oftast till förbränning, i dessa fall läggs således mängden plast in under Energiåtervinning - Övrigt. Det kan vara gamla plastmattor, duk etc." sqref="H16" xr:uid="{AA921B39-3A75-4113-B0BB-4308EB5681F7}"/>
    <dataValidation type="decimal" errorStyle="warning" allowBlank="1" showInputMessage="1" showErrorMessage="1" error="Motivera varför fraktionen &quot;Blandat för eftersortering&quot; använts. Välj alternativ nedan." sqref="G36:H36" xr:uid="{1A85D4BA-8948-4406-98CD-024F4CA1C332}">
      <formula1>1E-23</formula1>
      <formula2>1E-22</formula2>
    </dataValidation>
    <dataValidation type="decimal" errorStyle="warning" operator="lessThan" allowBlank="1" showInputMessage="1" showErrorMessage="1" errorTitle="Högt värde" error="Du har angett ett högt värde. Säkerställ att vikt angivits i ton och inte i kilo." sqref="G16 G15:H15 H17 H19:H24 G26:H28 G34:H35 G19:G23 G31 H31" xr:uid="{E81FBC7C-A361-4758-AD7A-8C6A2154A455}">
      <formula1>200</formula1>
    </dataValidation>
    <dataValidation allowBlank="1" showInputMessage="1" showErrorMessage="1" promptTitle="Kakel, klinker, tegel etc." prompt="Schaktmassor av berg, sten, jord ingår ej här utan läggs under posten &quot;Schaktmassor&quot;" sqref="H18 G18" xr:uid="{8A11DA1C-700C-4956-8973-07288B1CD4FB}"/>
    <dataValidation type="decimal" errorStyle="warning" operator="lessThan" allowBlank="1" showInputMessage="1" showErrorMessage="1" errorTitle="Högt värde" error="Du har angivit ett högt värde. Säkerställ att vikt angivits i ton och inte i kilo" sqref="G24" xr:uid="{19BE93F1-5C3B-4483-8090-25E3EE299039}">
      <formula1>200</formula1>
    </dataValidation>
    <dataValidation allowBlank="1" showInputMessage="1" showErrorMessage="1" promptTitle="Deponi eller materialåtervinning" prompt="Ibland är det möjligt att materialåtervinna isolering, ex spill av mineralull. Om fraktionen gått till materialåtervinning, lägg under &quot;Materialåtervinning -Övrigt&quot;" sqref="G32:H32" xr:uid="{3060F9D2-410C-4384-8705-EC58B521EEB2}"/>
  </dataValidations>
  <pageMargins left="0.62992125984251968" right="0.62992125984251968" top="1.2598425196850394" bottom="0.78740157480314965" header="0.62992125984251968" footer="0.31496062992125984"/>
  <pageSetup paperSize="9" scale="77" orientation="portrait" verticalDpi="1200" r:id="rId1"/>
  <headerFooter scaleWithDoc="0">
    <oddHeader>&amp;L&amp;G&amp;R&amp;"-,Normal"&amp;8&amp;P (&amp;N)</oddHeader>
    <oddFooter>&amp;L&amp;"-,Normal"&amp;6Mall reviderad: 2025-09-24
Hantering av personuppgifter, se Locum.se&amp;R&amp;G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1A9D47D-68A1-4812-AAB1-1751876B926A}">
          <x14:formula1>
            <xm:f>Metadata!$A$1:$A$11</xm:f>
          </x14:formula1>
          <xm:sqref>G8</xm:sqref>
        </x14:dataValidation>
        <x14:dataValidation type="list" allowBlank="1" showInputMessage="1" showErrorMessage="1" xr:uid="{F63ADF87-6361-47F8-91D0-C2D1EB7163A6}">
          <x14:formula1>
            <xm:f>Metadata!$D$1:$D$4</xm:f>
          </x14:formula1>
          <xm:sqref>G11</xm:sqref>
        </x14:dataValidation>
        <x14:dataValidation type="list" errorStyle="warning" allowBlank="1" showInputMessage="1" showErrorMessage="1" error="Motivera varför fraktionen &quot;Blandat för eftersortering&quot; använts. Välj alternativ nedan." xr:uid="{4400582D-B356-4075-A7D9-F73A0AEEEAAA}">
          <x14:formula1>
            <xm:f>Metadata!$J$1:$J$4</xm:f>
          </x14:formula1>
          <xm:sqref>G37:H37</xm:sqref>
        </x14:dataValidation>
        <x14:dataValidation type="list" allowBlank="1" showInputMessage="1" showErrorMessage="1" xr:uid="{6B23A249-3CD8-4541-8884-B7EAB7C58102}">
          <x14:formula1>
            <xm:f>Metadata!$F$1:$F$5</xm:f>
          </x14:formula1>
          <xm:sqref>G53:G62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3D0B9-7D5B-4E50-B13D-ADA92E7D4FB6}">
  <sheetPr>
    <pageSetUpPr fitToPage="1"/>
  </sheetPr>
  <dimension ref="A1:AH4"/>
  <sheetViews>
    <sheetView workbookViewId="0">
      <selection activeCell="C6" sqref="C6"/>
    </sheetView>
  </sheetViews>
  <sheetFormatPr defaultRowHeight="13.2" x14ac:dyDescent="0.25"/>
  <cols>
    <col min="1" max="1" width="14" bestFit="1" customWidth="1"/>
    <col min="2" max="2" width="14" customWidth="1"/>
    <col min="3" max="3" width="12.88671875" bestFit="1" customWidth="1"/>
    <col min="4" max="4" width="11.77734375" customWidth="1"/>
    <col min="5" max="5" width="9.21875" bestFit="1" customWidth="1"/>
    <col min="6" max="6" width="10.44140625" bestFit="1" customWidth="1"/>
    <col min="7" max="7" width="7.109375" bestFit="1" customWidth="1"/>
    <col min="8" max="8" width="8.44140625" bestFit="1" customWidth="1"/>
    <col min="9" max="9" width="4.5546875" bestFit="1" customWidth="1"/>
    <col min="10" max="10" width="4.77734375" bestFit="1" customWidth="1"/>
    <col min="11" max="11" width="8.21875" bestFit="1" customWidth="1"/>
    <col min="13" max="13" width="4.5546875" bestFit="1" customWidth="1"/>
    <col min="14" max="14" width="6.44140625" bestFit="1" customWidth="1"/>
    <col min="15" max="15" width="7.88671875" bestFit="1" customWidth="1"/>
    <col min="16" max="16" width="5.33203125" bestFit="1" customWidth="1"/>
    <col min="17" max="17" width="6.88671875" bestFit="1" customWidth="1"/>
    <col min="18" max="18" width="3.5546875" bestFit="1" customWidth="1"/>
    <col min="19" max="19" width="8.6640625" bestFit="1" customWidth="1"/>
    <col min="20" max="20" width="8.33203125" bestFit="1" customWidth="1"/>
    <col min="22" max="22" width="6.77734375" bestFit="1" customWidth="1"/>
    <col min="23" max="23" width="6.33203125" bestFit="1" customWidth="1"/>
    <col min="24" max="24" width="8.5546875" bestFit="1" customWidth="1"/>
    <col min="25" max="27" width="11.77734375" bestFit="1" customWidth="1"/>
    <col min="28" max="28" width="4.21875" bestFit="1" customWidth="1"/>
    <col min="29" max="30" width="9.21875" bestFit="1" customWidth="1"/>
    <col min="31" max="31" width="8.5546875" bestFit="1" customWidth="1"/>
    <col min="32" max="32" width="6.21875" bestFit="1" customWidth="1"/>
  </cols>
  <sheetData>
    <row r="1" spans="1:34" s="69" customFormat="1" ht="92.4" x14ac:dyDescent="0.25">
      <c r="A1" s="70" t="s">
        <v>1</v>
      </c>
      <c r="B1" s="70" t="s">
        <v>77</v>
      </c>
      <c r="C1" s="70" t="s">
        <v>2</v>
      </c>
      <c r="D1" s="70" t="s">
        <v>4</v>
      </c>
      <c r="E1" s="70" t="s">
        <v>3</v>
      </c>
      <c r="F1" s="69" t="s">
        <v>19</v>
      </c>
      <c r="G1" s="69" t="s">
        <v>20</v>
      </c>
      <c r="H1" s="69" t="s">
        <v>6</v>
      </c>
      <c r="I1" s="69" t="s">
        <v>12</v>
      </c>
      <c r="J1" s="69" t="s">
        <v>7</v>
      </c>
      <c r="K1" s="69" t="s">
        <v>11</v>
      </c>
      <c r="L1" s="69" t="s">
        <v>59</v>
      </c>
      <c r="M1" s="69" t="s">
        <v>8</v>
      </c>
      <c r="N1" s="69" t="s">
        <v>10</v>
      </c>
      <c r="O1" s="69" t="s">
        <v>9</v>
      </c>
      <c r="P1" s="69" t="s">
        <v>14</v>
      </c>
      <c r="Q1" s="69" t="s">
        <v>60</v>
      </c>
      <c r="R1" s="69" t="s">
        <v>15</v>
      </c>
      <c r="S1" s="69" t="s">
        <v>16</v>
      </c>
      <c r="T1" s="69" t="s">
        <v>61</v>
      </c>
      <c r="U1" s="69" t="s">
        <v>62</v>
      </c>
      <c r="V1" s="69" t="s">
        <v>17</v>
      </c>
      <c r="W1" s="69" t="s">
        <v>18</v>
      </c>
      <c r="X1" s="69" t="s">
        <v>66</v>
      </c>
      <c r="Y1" s="69" t="s">
        <v>67</v>
      </c>
      <c r="Z1" s="69" t="s">
        <v>68</v>
      </c>
      <c r="AA1" s="69" t="s">
        <v>69</v>
      </c>
      <c r="AB1" s="70" t="s">
        <v>65</v>
      </c>
      <c r="AC1" s="70" t="s">
        <v>70</v>
      </c>
      <c r="AD1" s="70" t="s">
        <v>71</v>
      </c>
      <c r="AE1" s="70" t="s">
        <v>73</v>
      </c>
      <c r="AF1" s="70" t="s">
        <v>74</v>
      </c>
      <c r="AG1" s="70" t="s">
        <v>75</v>
      </c>
      <c r="AH1" s="69" t="s">
        <v>76</v>
      </c>
    </row>
    <row r="2" spans="1:34" x14ac:dyDescent="0.25">
      <c r="A2" t="str">
        <f>Fastighetsobjekt</f>
        <v>Välj i listan</v>
      </c>
      <c r="B2">
        <f>'Fyll i data här'!G9</f>
        <v>0</v>
      </c>
      <c r="C2">
        <f>Projektnummer</f>
        <v>0</v>
      </c>
      <c r="D2">
        <f>Entreprenör</f>
        <v>0</v>
      </c>
      <c r="E2" t="str">
        <f>Period</f>
        <v>Välj i listan</v>
      </c>
      <c r="F2">
        <f>B.Farligtavfall+R.Farligtavfall</f>
        <v>0</v>
      </c>
      <c r="G2">
        <f>B.El+R.El</f>
        <v>0</v>
      </c>
      <c r="H2">
        <f>B.Metall+R.Metall</f>
        <v>0</v>
      </c>
      <c r="I2">
        <f>B.Glas+R.Glas</f>
        <v>0</v>
      </c>
      <c r="J2">
        <f>B.Plast+R.Plast</f>
        <v>0</v>
      </c>
      <c r="K2">
        <f>B.Wellpapp+R.Wellpapp</f>
        <v>0</v>
      </c>
      <c r="L2">
        <f>B.Förpackningar+R.Förpackningar</f>
        <v>0</v>
      </c>
      <c r="M2">
        <f>B.Gips+R.Gips</f>
        <v>0</v>
      </c>
      <c r="N2">
        <f>B.Betong+R.Betong</f>
        <v>0</v>
      </c>
      <c r="O2">
        <f>B.Mineraliska+R.Mineraliska</f>
        <v>0</v>
      </c>
      <c r="P2">
        <f>B.Asfalt+R.Asfalt</f>
        <v>0</v>
      </c>
      <c r="Q2">
        <f>B.Schakt+R.Schakt</f>
        <v>0</v>
      </c>
      <c r="R2">
        <f>B.Trä+R.Trä</f>
        <v>0</v>
      </c>
      <c r="S2">
        <f>B.Brännbart+R.Brännbart</f>
        <v>0</v>
      </c>
      <c r="T2">
        <f>B.E.Övrigt+R.E.Övrigt</f>
        <v>0</v>
      </c>
      <c r="U2">
        <f>B.M.Övrigt+R.M.Övrigt</f>
        <v>0</v>
      </c>
      <c r="V2">
        <f>B.Blandat+R.Blandat</f>
        <v>0</v>
      </c>
      <c r="W2">
        <f>B.Deponi+R.Deponi+B.Isolering+R.Isolering</f>
        <v>0</v>
      </c>
      <c r="X2">
        <f>Total</f>
        <v>0</v>
      </c>
      <c r="Y2" s="62" t="e">
        <f>Sorteringsgrad</f>
        <v>#DIV/0!</v>
      </c>
      <c r="Z2" s="62" t="e">
        <f>Materialåtervinningsgrad</f>
        <v>#DIV/0!</v>
      </c>
      <c r="AA2" s="62" t="e">
        <f>Deponi</f>
        <v>#DIV/0!</v>
      </c>
      <c r="AB2">
        <f>BTA</f>
        <v>0</v>
      </c>
      <c r="AC2" t="str">
        <f>'Fyll i data här'!G37</f>
        <v>Välj i listan</v>
      </c>
      <c r="AD2" t="str">
        <f>'Fyll i data här'!H37</f>
        <v>Välj i listan</v>
      </c>
      <c r="AE2">
        <f>Total-B.Schakt-R.Schakt-B.Farligtavfall-R.Farligtavfall</f>
        <v>0</v>
      </c>
      <c r="AF2">
        <f>B.Deponi+R.Deponi+B.Isolering+R.Isolering+(B.Blandat*0.03)+(R.Blandat*0.03)</f>
        <v>0</v>
      </c>
      <c r="AG2">
        <f>B.Metall+R.Metall+B.Plast+R.Plast+B.Gips+R.Gips+B.Mineraliska+R.Mineraliska+B.Betong+R.Betong+B.Wellpapp+R.Wellpapp+B.Glas+R.Glas+B.Förpackningar+R.Förpackningar+B.Asfalt+R.Asfalt+B.M.Övrigt+R.M.Övrigt+(B.Blandat*0.3)+(R.Blandat*0.3)+B.El+R.El</f>
        <v>0</v>
      </c>
      <c r="AH2">
        <f>B.Blandat+R.Blandat</f>
        <v>0</v>
      </c>
    </row>
    <row r="3" spans="1:34" x14ac:dyDescent="0.25">
      <c r="Y3" s="62"/>
      <c r="Z3" s="62"/>
      <c r="AA3" s="62"/>
    </row>
    <row r="4" spans="1:34" x14ac:dyDescent="0.25">
      <c r="Y4" s="62"/>
      <c r="Z4" s="62"/>
      <c r="AA4" s="62"/>
    </row>
  </sheetData>
  <sheetProtection sheet="1" objects="1" scenarios="1"/>
  <pageMargins left="0.62992125984251968" right="0.62992125984251968" top="1.2598425196850394" bottom="0.78740157480314965" header="0.62992125984251968" footer="0.31496062992125984"/>
  <pageSetup paperSize="9" scale="31" orientation="portrait" r:id="rId1"/>
  <headerFooter scaleWithDoc="0">
    <oddHeader>&amp;L&amp;G&amp;R&amp;"-,Normal"&amp;8&amp;P (&amp;N)</oddHeader>
    <oddFooter>&amp;L&amp;"-,Normal"&amp;6Mall reviderad: 2025-09-24
Hantering av personuppgifter, se Locum.se&amp;R&amp;G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464BA-4F4C-4874-9112-AE072684D06C}">
  <sheetPr>
    <pageSetUpPr fitToPage="1"/>
  </sheetPr>
  <dimension ref="A1:L11"/>
  <sheetViews>
    <sheetView workbookViewId="0">
      <selection activeCell="C6" sqref="C6"/>
    </sheetView>
  </sheetViews>
  <sheetFormatPr defaultRowHeight="13.2" x14ac:dyDescent="0.25"/>
  <cols>
    <col min="1" max="1" width="16.21875" customWidth="1"/>
    <col min="2" max="2" width="12.5546875" customWidth="1"/>
    <col min="3" max="3" width="14.6640625" customWidth="1"/>
    <col min="5" max="5" width="11" customWidth="1"/>
  </cols>
  <sheetData>
    <row r="1" spans="1:12" x14ac:dyDescent="0.25">
      <c r="A1" t="s">
        <v>1</v>
      </c>
      <c r="B1" t="s">
        <v>77</v>
      </c>
      <c r="C1" t="s">
        <v>2</v>
      </c>
      <c r="D1" t="s">
        <v>3</v>
      </c>
      <c r="E1" t="s">
        <v>4</v>
      </c>
      <c r="F1" t="s">
        <v>42</v>
      </c>
      <c r="G1" t="s">
        <v>38</v>
      </c>
      <c r="H1" t="s">
        <v>39</v>
      </c>
      <c r="I1" t="s">
        <v>40</v>
      </c>
      <c r="J1" t="s">
        <v>87</v>
      </c>
    </row>
    <row r="2" spans="1:12" x14ac:dyDescent="0.25">
      <c r="A2" t="str">
        <f>Fastighetsobjekt</f>
        <v>Välj i listan</v>
      </c>
      <c r="B2">
        <f>'Fyll i data här'!G9</f>
        <v>0</v>
      </c>
      <c r="C2">
        <f>Projektnummer</f>
        <v>0</v>
      </c>
      <c r="D2" t="str">
        <f>Period</f>
        <v>Välj i listan</v>
      </c>
      <c r="E2">
        <f>Entreprenör</f>
        <v>0</v>
      </c>
      <c r="F2">
        <f>'Fyll i data här'!C53</f>
        <v>0</v>
      </c>
      <c r="G2">
        <f>'Fyll i data här'!D53</f>
        <v>0</v>
      </c>
      <c r="H2">
        <f>'Fyll i data här'!E53</f>
        <v>0</v>
      </c>
      <c r="I2" t="str">
        <f>'Fyll i data här'!G53</f>
        <v>Välj i listan</v>
      </c>
      <c r="J2" cm="1">
        <f t="array" ref="J2:L2">'Fyll i data här'!H53:J53</f>
        <v>0</v>
      </c>
      <c r="K2">
        <v>0</v>
      </c>
      <c r="L2">
        <v>0</v>
      </c>
    </row>
    <row r="3" spans="1:12" x14ac:dyDescent="0.25">
      <c r="A3" t="str">
        <f>Fastighetsobjekt</f>
        <v>Välj i listan</v>
      </c>
      <c r="B3">
        <f>B2</f>
        <v>0</v>
      </c>
      <c r="C3">
        <f>C2</f>
        <v>0</v>
      </c>
      <c r="D3" t="str">
        <f>D2</f>
        <v>Välj i listan</v>
      </c>
      <c r="E3">
        <f>Entreprenör</f>
        <v>0</v>
      </c>
      <c r="F3">
        <f>'Fyll i data här'!C54</f>
        <v>0</v>
      </c>
      <c r="G3">
        <f>'Fyll i data här'!D54</f>
        <v>0</v>
      </c>
      <c r="H3">
        <f>'Fyll i data här'!E54</f>
        <v>0</v>
      </c>
      <c r="I3" t="str">
        <f>'Fyll i data här'!G54</f>
        <v>Välj i listan</v>
      </c>
      <c r="J3" cm="1">
        <f t="array" ref="J3:L3">'Fyll i data här'!H54:J54</f>
        <v>0</v>
      </c>
      <c r="K3">
        <v>0</v>
      </c>
      <c r="L3">
        <v>0</v>
      </c>
    </row>
    <row r="4" spans="1:12" x14ac:dyDescent="0.25">
      <c r="A4" t="str">
        <f>A2</f>
        <v>Välj i listan</v>
      </c>
      <c r="B4">
        <f>B2</f>
        <v>0</v>
      </c>
      <c r="C4">
        <f>C2</f>
        <v>0</v>
      </c>
      <c r="D4" t="str">
        <f>D2</f>
        <v>Välj i listan</v>
      </c>
      <c r="E4">
        <f>E2</f>
        <v>0</v>
      </c>
      <c r="F4">
        <f>'Fyll i data här'!C55</f>
        <v>0</v>
      </c>
      <c r="G4">
        <f>'Fyll i data här'!D55</f>
        <v>0</v>
      </c>
      <c r="H4">
        <f>'Fyll i data här'!E55</f>
        <v>0</v>
      </c>
      <c r="I4" t="str">
        <f>'Fyll i data här'!G55</f>
        <v>Välj i listan</v>
      </c>
      <c r="J4" cm="1">
        <f t="array" ref="J4:L4">'Fyll i data här'!H55:J55</f>
        <v>0</v>
      </c>
      <c r="K4">
        <v>0</v>
      </c>
      <c r="L4">
        <v>0</v>
      </c>
    </row>
    <row r="5" spans="1:12" x14ac:dyDescent="0.25">
      <c r="A5" t="str">
        <f>A2</f>
        <v>Välj i listan</v>
      </c>
      <c r="B5">
        <f>B2</f>
        <v>0</v>
      </c>
      <c r="C5">
        <f>C2</f>
        <v>0</v>
      </c>
      <c r="D5" t="str">
        <f>D2</f>
        <v>Välj i listan</v>
      </c>
      <c r="E5">
        <f>E2</f>
        <v>0</v>
      </c>
      <c r="F5">
        <f>'Fyll i data här'!C56</f>
        <v>0</v>
      </c>
      <c r="G5">
        <f>'Fyll i data här'!D56</f>
        <v>0</v>
      </c>
      <c r="H5">
        <f>'Fyll i data här'!E56</f>
        <v>0</v>
      </c>
      <c r="I5" t="str">
        <f>'Fyll i data här'!G56</f>
        <v>Välj i listan</v>
      </c>
      <c r="J5" cm="1">
        <f t="array" ref="J5:L5">'Fyll i data här'!H56:J56</f>
        <v>0</v>
      </c>
      <c r="K5">
        <v>0</v>
      </c>
      <c r="L5">
        <v>0</v>
      </c>
    </row>
    <row r="6" spans="1:12" x14ac:dyDescent="0.25">
      <c r="A6" t="str">
        <f>A2</f>
        <v>Välj i listan</v>
      </c>
      <c r="B6">
        <f>B2</f>
        <v>0</v>
      </c>
      <c r="C6">
        <f>C2</f>
        <v>0</v>
      </c>
      <c r="D6" t="str">
        <f>D2</f>
        <v>Välj i listan</v>
      </c>
      <c r="E6">
        <f>E2</f>
        <v>0</v>
      </c>
      <c r="F6">
        <f>'Fyll i data här'!C57</f>
        <v>0</v>
      </c>
      <c r="G6">
        <f>'Fyll i data här'!D57</f>
        <v>0</v>
      </c>
      <c r="H6">
        <f>'Fyll i data här'!E57</f>
        <v>0</v>
      </c>
      <c r="I6" t="str">
        <f>'Fyll i data här'!G57</f>
        <v>Välj i listan</v>
      </c>
      <c r="J6" cm="1">
        <f t="array" ref="J6:L6">'Fyll i data här'!H57:J57</f>
        <v>0</v>
      </c>
      <c r="K6">
        <v>0</v>
      </c>
      <c r="L6">
        <v>0</v>
      </c>
    </row>
    <row r="7" spans="1:12" x14ac:dyDescent="0.25">
      <c r="A7" t="str">
        <f>A2</f>
        <v>Välj i listan</v>
      </c>
      <c r="B7">
        <f>B2</f>
        <v>0</v>
      </c>
      <c r="C7">
        <f>C2</f>
        <v>0</v>
      </c>
      <c r="D7" t="str">
        <f>D2</f>
        <v>Välj i listan</v>
      </c>
      <c r="E7">
        <f>E2</f>
        <v>0</v>
      </c>
      <c r="F7">
        <f>'Fyll i data här'!C58</f>
        <v>0</v>
      </c>
      <c r="G7">
        <f>'Fyll i data här'!D58</f>
        <v>0</v>
      </c>
      <c r="H7">
        <f>'Fyll i data här'!E58</f>
        <v>0</v>
      </c>
      <c r="I7" t="str">
        <f>'Fyll i data här'!G58</f>
        <v>Välj i listan</v>
      </c>
      <c r="J7" cm="1">
        <f t="array" ref="J7:L7">'Fyll i data här'!H58:J58</f>
        <v>0</v>
      </c>
      <c r="K7">
        <v>0</v>
      </c>
      <c r="L7">
        <v>0</v>
      </c>
    </row>
    <row r="8" spans="1:12" x14ac:dyDescent="0.25">
      <c r="A8" t="str">
        <f>A2</f>
        <v>Välj i listan</v>
      </c>
      <c r="B8">
        <f>B2</f>
        <v>0</v>
      </c>
      <c r="C8">
        <f>C2</f>
        <v>0</v>
      </c>
      <c r="D8" t="str">
        <f>D2</f>
        <v>Välj i listan</v>
      </c>
      <c r="E8">
        <f>E2</f>
        <v>0</v>
      </c>
      <c r="F8">
        <f>'Fyll i data här'!C59</f>
        <v>0</v>
      </c>
      <c r="G8">
        <f>'Fyll i data här'!D59</f>
        <v>0</v>
      </c>
      <c r="H8">
        <f>'Fyll i data här'!E59</f>
        <v>0</v>
      </c>
      <c r="I8" t="str">
        <f>'Fyll i data här'!G59</f>
        <v>Välj i listan</v>
      </c>
      <c r="J8" cm="1">
        <f t="array" ref="J8:L8">'Fyll i data här'!H59:J59</f>
        <v>0</v>
      </c>
      <c r="K8">
        <v>0</v>
      </c>
      <c r="L8">
        <v>0</v>
      </c>
    </row>
    <row r="9" spans="1:12" x14ac:dyDescent="0.25">
      <c r="A9" t="str">
        <f>A2</f>
        <v>Välj i listan</v>
      </c>
      <c r="B9">
        <f>B2</f>
        <v>0</v>
      </c>
      <c r="C9">
        <f>C2</f>
        <v>0</v>
      </c>
      <c r="D9" t="str">
        <f>D2</f>
        <v>Välj i listan</v>
      </c>
      <c r="E9">
        <f>E2</f>
        <v>0</v>
      </c>
      <c r="F9">
        <f>'Fyll i data här'!C60</f>
        <v>0</v>
      </c>
      <c r="G9">
        <f>'Fyll i data här'!D60</f>
        <v>0</v>
      </c>
      <c r="H9">
        <f>'Fyll i data här'!E60</f>
        <v>0</v>
      </c>
      <c r="I9" t="str">
        <f>'Fyll i data här'!G60</f>
        <v>Välj i listan</v>
      </c>
      <c r="J9" cm="1">
        <f t="array" ref="J9:L9">'Fyll i data här'!H60:J60</f>
        <v>0</v>
      </c>
      <c r="K9">
        <v>0</v>
      </c>
      <c r="L9">
        <v>0</v>
      </c>
    </row>
    <row r="10" spans="1:12" x14ac:dyDescent="0.25">
      <c r="A10" t="str">
        <f>A2</f>
        <v>Välj i listan</v>
      </c>
      <c r="B10">
        <f>B2</f>
        <v>0</v>
      </c>
      <c r="C10">
        <f>C2</f>
        <v>0</v>
      </c>
      <c r="D10" t="str">
        <f>D2</f>
        <v>Välj i listan</v>
      </c>
      <c r="E10">
        <f>E2</f>
        <v>0</v>
      </c>
      <c r="F10">
        <f>'Fyll i data här'!C61</f>
        <v>0</v>
      </c>
      <c r="G10">
        <f>'Fyll i data här'!D61</f>
        <v>0</v>
      </c>
      <c r="H10">
        <f>'Fyll i data här'!E61</f>
        <v>0</v>
      </c>
      <c r="I10" t="str">
        <f>'Fyll i data här'!G61</f>
        <v>Välj i listan</v>
      </c>
      <c r="J10" cm="1">
        <f t="array" ref="J10:L10">'Fyll i data här'!H61:J61</f>
        <v>0</v>
      </c>
      <c r="K10">
        <v>0</v>
      </c>
      <c r="L10">
        <v>0</v>
      </c>
    </row>
    <row r="11" spans="1:12" x14ac:dyDescent="0.25">
      <c r="A11" t="str">
        <f>A2</f>
        <v>Välj i listan</v>
      </c>
      <c r="B11">
        <f>B2</f>
        <v>0</v>
      </c>
      <c r="C11">
        <f>C2</f>
        <v>0</v>
      </c>
      <c r="D11" t="str">
        <f>D2</f>
        <v>Välj i listan</v>
      </c>
      <c r="E11">
        <f>E2</f>
        <v>0</v>
      </c>
      <c r="F11">
        <f>'Fyll i data här'!C62</f>
        <v>0</v>
      </c>
      <c r="G11">
        <f>'Fyll i data här'!D62</f>
        <v>0</v>
      </c>
      <c r="H11">
        <f>'Fyll i data här'!E62</f>
        <v>0</v>
      </c>
      <c r="I11" t="str">
        <f>'Fyll i data här'!G62</f>
        <v>Välj i listan</v>
      </c>
      <c r="J11" cm="1">
        <f t="array" ref="J11:L11">'Fyll i data här'!H62:J62</f>
        <v>0</v>
      </c>
      <c r="K11">
        <v>0</v>
      </c>
      <c r="L11">
        <v>0</v>
      </c>
    </row>
  </sheetData>
  <sheetProtection sheet="1" objects="1" scenarios="1"/>
  <pageMargins left="0.62992125984251968" right="0.62992125984251968" top="1.2598425196850394" bottom="0.78740157480314965" header="0.62992125984251968" footer="0.31496062992125984"/>
  <pageSetup paperSize="9" scale="72" orientation="portrait" r:id="rId1"/>
  <headerFooter scaleWithDoc="0">
    <oddHeader>&amp;L&amp;G&amp;R&amp;"-,Normal"&amp;8&amp;P (&amp;N)</oddHeader>
    <oddFooter>&amp;L&amp;"-,Normal"&amp;6Mall reviderad: 2025-09-24
Hantering av personuppgifter, se Locum.se&amp;R&amp;G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C6766-AEE6-41B6-AEF5-4C3401CD92D3}">
  <sheetPr>
    <pageSetUpPr fitToPage="1"/>
  </sheetPr>
  <dimension ref="A1:J11"/>
  <sheetViews>
    <sheetView workbookViewId="0">
      <selection activeCell="C6" sqref="C6"/>
    </sheetView>
  </sheetViews>
  <sheetFormatPr defaultRowHeight="13.2" x14ac:dyDescent="0.25"/>
  <sheetData>
    <row r="1" spans="1:10" x14ac:dyDescent="0.25">
      <c r="A1" t="s">
        <v>43</v>
      </c>
      <c r="D1" t="s">
        <v>43</v>
      </c>
      <c r="F1" t="s">
        <v>43</v>
      </c>
      <c r="J1" s="28" t="s">
        <v>43</v>
      </c>
    </row>
    <row r="2" spans="1:10" x14ac:dyDescent="0.25">
      <c r="A2" s="28" t="s">
        <v>78</v>
      </c>
      <c r="D2" t="s">
        <v>44</v>
      </c>
      <c r="F2" t="s">
        <v>45</v>
      </c>
      <c r="J2" s="28" t="s">
        <v>54</v>
      </c>
    </row>
    <row r="3" spans="1:10" x14ac:dyDescent="0.25">
      <c r="A3" s="28" t="s">
        <v>79</v>
      </c>
      <c r="D3" t="s">
        <v>46</v>
      </c>
      <c r="F3" t="s">
        <v>47</v>
      </c>
      <c r="J3" s="28" t="s">
        <v>55</v>
      </c>
    </row>
    <row r="4" spans="1:10" x14ac:dyDescent="0.25">
      <c r="A4" s="28" t="s">
        <v>80</v>
      </c>
      <c r="D4" t="s">
        <v>48</v>
      </c>
      <c r="F4" t="s">
        <v>49</v>
      </c>
      <c r="J4" s="28" t="s">
        <v>56</v>
      </c>
    </row>
    <row r="5" spans="1:10" x14ac:dyDescent="0.25">
      <c r="A5" s="28" t="s">
        <v>84</v>
      </c>
      <c r="F5" t="s">
        <v>50</v>
      </c>
    </row>
    <row r="6" spans="1:10" x14ac:dyDescent="0.25">
      <c r="A6" s="28" t="s">
        <v>81</v>
      </c>
    </row>
    <row r="7" spans="1:10" x14ac:dyDescent="0.25">
      <c r="A7" s="28" t="s">
        <v>51</v>
      </c>
    </row>
    <row r="8" spans="1:10" x14ac:dyDescent="0.25">
      <c r="A8" s="28" t="s">
        <v>52</v>
      </c>
    </row>
    <row r="9" spans="1:10" x14ac:dyDescent="0.25">
      <c r="A9" s="28" t="s">
        <v>53</v>
      </c>
    </row>
    <row r="10" spans="1:10" x14ac:dyDescent="0.25">
      <c r="A10" s="28" t="s">
        <v>82</v>
      </c>
    </row>
    <row r="11" spans="1:10" x14ac:dyDescent="0.25">
      <c r="A11" s="28" t="s">
        <v>83</v>
      </c>
    </row>
  </sheetData>
  <sheetProtection sheet="1" objects="1" scenarios="1"/>
  <pageMargins left="0.62992125984251968" right="0.62992125984251968" top="1.2598425196850394" bottom="0.78740157480314965" header="0.62992125984251968" footer="0.31496062992125984"/>
  <pageSetup paperSize="9" scale="73" orientation="portrait" r:id="rId1"/>
  <headerFooter scaleWithDoc="0">
    <oddHeader>&amp;L&amp;G&amp;R&amp;"-,Normal"&amp;8&amp;P (&amp;N)</oddHeader>
    <oddFooter>&amp;L&amp;"-,Normal"&amp;6Mall reviderad: 2025-09-24
Hantering av personuppgifter, se Locum.se&amp;R&amp;G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55</vt:i4>
      </vt:variant>
    </vt:vector>
  </HeadingPairs>
  <TitlesOfParts>
    <vt:vector size="59" baseType="lpstr">
      <vt:lpstr>Fyll i data här</vt:lpstr>
      <vt:lpstr>Utdata Avfall</vt:lpstr>
      <vt:lpstr>Utdata Materialåtervinning</vt:lpstr>
      <vt:lpstr>Metadata</vt:lpstr>
      <vt:lpstr>B.Asfalt</vt:lpstr>
      <vt:lpstr>B.Betong</vt:lpstr>
      <vt:lpstr>B.Blandat</vt:lpstr>
      <vt:lpstr>B.Brännbart</vt:lpstr>
      <vt:lpstr>B.Deponi</vt:lpstr>
      <vt:lpstr>B.E.Övrigt</vt:lpstr>
      <vt:lpstr>B.El</vt:lpstr>
      <vt:lpstr>B.Farligtavfall</vt:lpstr>
      <vt:lpstr>B.Förpackningar</vt:lpstr>
      <vt:lpstr>B.Gips</vt:lpstr>
      <vt:lpstr>B.Glas</vt:lpstr>
      <vt:lpstr>B.Isolering</vt:lpstr>
      <vt:lpstr>B.M.Övrigt</vt:lpstr>
      <vt:lpstr>B.Metall</vt:lpstr>
      <vt:lpstr>B.Mineraliska</vt:lpstr>
      <vt:lpstr>B.Plast</vt:lpstr>
      <vt:lpstr>B.Schakt</vt:lpstr>
      <vt:lpstr>B.Trä</vt:lpstr>
      <vt:lpstr>B.Wellpapp</vt:lpstr>
      <vt:lpstr>B.Övrigt</vt:lpstr>
      <vt:lpstr>BTA</vt:lpstr>
      <vt:lpstr>Deponi</vt:lpstr>
      <vt:lpstr>Entreprenör</vt:lpstr>
      <vt:lpstr>Fastighetsobjekt</vt:lpstr>
      <vt:lpstr>Informationssäkerhetsklass</vt:lpstr>
      <vt:lpstr>Loc</vt:lpstr>
      <vt:lpstr>Materialåtervinningsgrad</vt:lpstr>
      <vt:lpstr>Metall</vt:lpstr>
      <vt:lpstr>Namn</vt:lpstr>
      <vt:lpstr>Period</vt:lpstr>
      <vt:lpstr>Projektnummer</vt:lpstr>
      <vt:lpstr>R.Asfalt</vt:lpstr>
      <vt:lpstr>R.Betong</vt:lpstr>
      <vt:lpstr>R.Blandat</vt:lpstr>
      <vt:lpstr>R.Brännbart</vt:lpstr>
      <vt:lpstr>R.Deponi</vt:lpstr>
      <vt:lpstr>R.E.Övrigt</vt:lpstr>
      <vt:lpstr>R.El</vt:lpstr>
      <vt:lpstr>R.Farligtavfall</vt:lpstr>
      <vt:lpstr>R.Förpackningar</vt:lpstr>
      <vt:lpstr>R.Gips</vt:lpstr>
      <vt:lpstr>R.Glas</vt:lpstr>
      <vt:lpstr>R.Isolering</vt:lpstr>
      <vt:lpstr>R.M.Övrigt</vt:lpstr>
      <vt:lpstr>R.Metall</vt:lpstr>
      <vt:lpstr>R.Mineraliska</vt:lpstr>
      <vt:lpstr>R.Plast</vt:lpstr>
      <vt:lpstr>R.Schakt</vt:lpstr>
      <vt:lpstr>R.Trä</vt:lpstr>
      <vt:lpstr>R.Wellpapp</vt:lpstr>
      <vt:lpstr>R.Övrigt</vt:lpstr>
      <vt:lpstr>Sorteringsgrad</vt:lpstr>
      <vt:lpstr>Titel</vt:lpstr>
      <vt:lpstr>Total</vt:lpstr>
      <vt:lpstr>'Fyll i data här'!Utskriftsområde</vt:lpstr>
    </vt:vector>
  </TitlesOfParts>
  <Company>Locum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Grundmall Excel</dc:title>
  <dc:creator>Sara Tierney</dc:creator>
  <cp:lastModifiedBy>Joachim Clasberg</cp:lastModifiedBy>
  <cp:lastPrinted>2025-03-20T14:30:28Z</cp:lastPrinted>
  <dcterms:created xsi:type="dcterms:W3CDTF">2004-01-13T06:44:48Z</dcterms:created>
  <dcterms:modified xsi:type="dcterms:W3CDTF">2025-09-24T09:02:09Z</dcterms:modified>
</cp:coreProperties>
</file>