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 VD\2 VD\Styrelsen\2016\2016-04-14\Till publicering\"/>
    </mc:Choice>
  </mc:AlternateContent>
  <bookViews>
    <workbookView xWindow="240" yWindow="60" windowWidth="15150" windowHeight="7995"/>
  </bookViews>
  <sheets>
    <sheet name="LFS" sheetId="1" r:id="rId1"/>
    <sheet name="resultatpåverkan" sheetId="3" r:id="rId2"/>
    <sheet name="prioriteringstabell" sheetId="2" r:id="rId3"/>
  </sheets>
  <definedNames>
    <definedName name="_MON_1384670893" localSheetId="2">prioriteringstabell!$A$21</definedName>
    <definedName name="Print_Area" localSheetId="1">resultatpåverkan!$A$1:$T$51</definedName>
    <definedName name="Print_Titles" localSheetId="1">resultatpåverkan!$4:$7</definedName>
    <definedName name="_xlnm.Print_Area" localSheetId="0">LFS!$A$1:$AC$91</definedName>
    <definedName name="_xlnm.Print_Area" localSheetId="1">resultatpåverkan!$A$1:$CG$52</definedName>
    <definedName name="_xlnm.Print_Titles" localSheetId="0">LFS!$1:$8</definedName>
    <definedName name="_xlnm.Print_Titles" localSheetId="1">resultatpåverkan!$4:$8</definedName>
  </definedNames>
  <calcPr calcId="152511"/>
</workbook>
</file>

<file path=xl/calcChain.xml><?xml version="1.0" encoding="utf-8"?>
<calcChain xmlns="http://schemas.openxmlformats.org/spreadsheetml/2006/main">
  <c r="U31" i="3" l="1"/>
  <c r="AO31" i="3"/>
  <c r="AE31" i="3"/>
  <c r="CD32" i="3"/>
  <c r="CC32" i="3"/>
  <c r="I50" i="3" l="1"/>
  <c r="I90" i="1"/>
  <c r="AC52" i="3"/>
  <c r="AB52" i="3"/>
  <c r="AA52" i="3"/>
  <c r="Z52" i="3"/>
  <c r="Y52" i="3"/>
  <c r="X52" i="3"/>
  <c r="W52" i="3"/>
  <c r="V52" i="3"/>
  <c r="U52" i="3"/>
  <c r="T52" i="3"/>
  <c r="CF51" i="3"/>
  <c r="AM51" i="3"/>
  <c r="AL51" i="3"/>
  <c r="AK51" i="3"/>
  <c r="AJ51" i="3"/>
  <c r="AI51" i="3"/>
  <c r="AH51" i="3"/>
  <c r="AG51" i="3"/>
  <c r="AF51" i="3"/>
  <c r="AE51" i="3"/>
  <c r="AD51" i="3"/>
  <c r="CG50" i="3"/>
  <c r="CE50" i="3"/>
  <c r="CD50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CC49" i="3"/>
  <c r="CC50" i="3" s="1"/>
  <c r="CB50" i="3" s="1"/>
  <c r="CB48" i="3"/>
  <c r="CD47" i="3"/>
  <c r="CC47" i="3"/>
  <c r="CJ47" i="3"/>
  <c r="CD46" i="3"/>
  <c r="CC46" i="3"/>
  <c r="CJ46" i="3"/>
  <c r="CC45" i="3"/>
  <c r="CB45" i="3" s="1"/>
  <c r="CC44" i="3"/>
  <c r="CB44" i="3" s="1"/>
  <c r="CC43" i="3"/>
  <c r="CB43" i="3" s="1"/>
  <c r="CC42" i="3"/>
  <c r="CB42" i="3" s="1"/>
  <c r="CE41" i="3"/>
  <c r="CD41" i="3"/>
  <c r="CC41" i="3"/>
  <c r="CJ41" i="3"/>
  <c r="CE40" i="3"/>
  <c r="CD40" i="3"/>
  <c r="CC40" i="3"/>
  <c r="CJ40" i="3"/>
  <c r="CC39" i="3"/>
  <c r="CB39" i="3" s="1"/>
  <c r="CE38" i="3"/>
  <c r="CD38" i="3"/>
  <c r="CC38" i="3"/>
  <c r="CJ38" i="3"/>
  <c r="CB37" i="3"/>
  <c r="CJ37" i="3"/>
  <c r="CB36" i="3"/>
  <c r="CJ36" i="3"/>
  <c r="CB35" i="3"/>
  <c r="CJ35" i="3"/>
  <c r="CE34" i="3"/>
  <c r="CD34" i="3"/>
  <c r="CC34" i="3"/>
  <c r="BZ51" i="3"/>
  <c r="BX51" i="3"/>
  <c r="BV51" i="3"/>
  <c r="BT51" i="3"/>
  <c r="CJ34" i="3"/>
  <c r="CB33" i="3"/>
  <c r="CJ33" i="3"/>
  <c r="CJ32" i="3"/>
  <c r="CD31" i="3"/>
  <c r="CC31" i="3"/>
  <c r="CJ31" i="3"/>
  <c r="CD30" i="3"/>
  <c r="CC30" i="3"/>
  <c r="CB30" i="3" s="1"/>
  <c r="CJ30" i="3"/>
  <c r="CB29" i="3"/>
  <c r="CJ29" i="3"/>
  <c r="CB28" i="3"/>
  <c r="CJ28" i="3"/>
  <c r="CD26" i="3"/>
  <c r="CC26" i="3"/>
  <c r="CJ26" i="3"/>
  <c r="CD25" i="3"/>
  <c r="CC25" i="3"/>
  <c r="CJ25" i="3"/>
  <c r="CD24" i="3"/>
  <c r="CC24" i="3"/>
  <c r="CJ24" i="3"/>
  <c r="CD23" i="3"/>
  <c r="CC23" i="3"/>
  <c r="CJ23" i="3"/>
  <c r="CD22" i="3"/>
  <c r="CC22" i="3"/>
  <c r="CJ22" i="3"/>
  <c r="CE21" i="3"/>
  <c r="CD21" i="3"/>
  <c r="CC21" i="3"/>
  <c r="CJ21" i="3"/>
  <c r="CB20" i="3"/>
  <c r="CJ20" i="3"/>
  <c r="CD19" i="3"/>
  <c r="CC19" i="3"/>
  <c r="CB19" i="3" s="1"/>
  <c r="CJ19" i="3"/>
  <c r="CD18" i="3"/>
  <c r="CC18" i="3"/>
  <c r="CJ18" i="3"/>
  <c r="CJ17" i="3"/>
  <c r="CB16" i="3"/>
  <c r="CJ16" i="3"/>
  <c r="CB15" i="3"/>
  <c r="CJ15" i="3"/>
  <c r="CD14" i="3"/>
  <c r="CC14" i="3"/>
  <c r="CJ14" i="3"/>
  <c r="CD13" i="3"/>
  <c r="CC13" i="3"/>
  <c r="CB13" i="3" s="1"/>
  <c r="CJ13" i="3"/>
  <c r="CE12" i="3"/>
  <c r="CD12" i="3"/>
  <c r="CC12" i="3"/>
  <c r="CB12" i="3" s="1"/>
  <c r="CJ12" i="3"/>
  <c r="CJ11" i="3"/>
  <c r="CD10" i="3"/>
  <c r="CC10" i="3"/>
  <c r="CB10" i="3" s="1"/>
  <c r="AC51" i="3"/>
  <c r="AA51" i="3"/>
  <c r="Y51" i="3"/>
  <c r="W51" i="3"/>
  <c r="U51" i="3"/>
  <c r="S51" i="3"/>
  <c r="Q51" i="3"/>
  <c r="O51" i="3"/>
  <c r="M51" i="3"/>
  <c r="K51" i="3"/>
  <c r="I51" i="3"/>
  <c r="R90" i="1"/>
  <c r="Q90" i="1"/>
  <c r="P90" i="1"/>
  <c r="O90" i="1"/>
  <c r="N90" i="1"/>
  <c r="M90" i="1"/>
  <c r="L90" i="1"/>
  <c r="K90" i="1"/>
  <c r="J90" i="1"/>
  <c r="CB26" i="3" l="1"/>
  <c r="CE51" i="3"/>
  <c r="CB22" i="3"/>
  <c r="CB24" i="3"/>
  <c r="CB31" i="3"/>
  <c r="CB38" i="3"/>
  <c r="CB47" i="3"/>
  <c r="CB14" i="3"/>
  <c r="CB18" i="3"/>
  <c r="CB21" i="3"/>
  <c r="CB23" i="3"/>
  <c r="CB46" i="3"/>
  <c r="T51" i="3"/>
  <c r="V51" i="3"/>
  <c r="X51" i="3"/>
  <c r="Z51" i="3"/>
  <c r="AB51" i="3"/>
  <c r="CD51" i="3"/>
  <c r="CB25" i="3"/>
  <c r="CB32" i="3"/>
  <c r="BU51" i="3"/>
  <c r="BW51" i="3"/>
  <c r="BY51" i="3"/>
  <c r="CA51" i="3"/>
  <c r="CB40" i="3"/>
  <c r="CB41" i="3"/>
  <c r="CB49" i="3"/>
  <c r="J51" i="3"/>
  <c r="L51" i="3"/>
  <c r="N51" i="3"/>
  <c r="P51" i="3"/>
  <c r="R51" i="3"/>
  <c r="CC11" i="3"/>
  <c r="CB11" i="3" s="1"/>
  <c r="CC17" i="3"/>
  <c r="CB17" i="3" s="1"/>
  <c r="CG34" i="3"/>
  <c r="CG51" i="3" s="1"/>
  <c r="CJ39" i="3"/>
  <c r="CJ42" i="3"/>
  <c r="CJ43" i="3"/>
  <c r="CJ44" i="3"/>
  <c r="CJ45" i="3"/>
  <c r="CJ10" i="3"/>
  <c r="CC51" i="3" l="1"/>
  <c r="CB34" i="3"/>
  <c r="CB51" i="3" s="1"/>
</calcChain>
</file>

<file path=xl/sharedStrings.xml><?xml version="1.0" encoding="utf-8"?>
<sst xmlns="http://schemas.openxmlformats.org/spreadsheetml/2006/main" count="542" uniqueCount="231">
  <si>
    <t>Vård och Annan verksamhet 2017-2026</t>
  </si>
  <si>
    <t>Samråd med beställaren</t>
  </si>
  <si>
    <t xml:space="preserve">ja </t>
  </si>
  <si>
    <t>Samråd med ägaren</t>
  </si>
  <si>
    <t xml:space="preserve"> Nytt objekt 1) </t>
  </si>
  <si>
    <t xml:space="preserve">Prioritet   nya       objekt 2) </t>
  </si>
  <si>
    <t>Total utgift</t>
  </si>
  <si>
    <t>Investeringsutgifter</t>
  </si>
  <si>
    <r>
      <t>Driftsättningsplan</t>
    </r>
    <r>
      <rPr>
        <sz val="10"/>
        <rFont val="Arial"/>
        <family val="2"/>
      </rPr>
      <t xml:space="preserve"> 3)</t>
    </r>
  </si>
  <si>
    <t>Kommentar status 4)</t>
  </si>
  <si>
    <t>Mkr</t>
  </si>
  <si>
    <t>Prognos total utgift</t>
  </si>
  <si>
    <t>Fastställd enl budget 2016</t>
  </si>
  <si>
    <t>Ack förbrukn   t.o.m 2015</t>
  </si>
  <si>
    <t>Budget   2016</t>
  </si>
  <si>
    <t>Prognos 2016</t>
  </si>
  <si>
    <t>Budget    2017</t>
  </si>
  <si>
    <t>Plan    2018</t>
  </si>
  <si>
    <t>Plan    2019</t>
  </si>
  <si>
    <t>Plan    2020</t>
  </si>
  <si>
    <t>Plan    2021</t>
  </si>
  <si>
    <t>Plan    2022</t>
  </si>
  <si>
    <t>Plan    2023</t>
  </si>
  <si>
    <t>Plan    2024</t>
  </si>
  <si>
    <t>Plan    2025</t>
  </si>
  <si>
    <t>Plan    2026</t>
  </si>
  <si>
    <t>Plan 2017</t>
  </si>
  <si>
    <t>Plan 2018</t>
  </si>
  <si>
    <t>Plan 2019</t>
  </si>
  <si>
    <t>Plan 2020</t>
  </si>
  <si>
    <t>Plan 2021</t>
  </si>
  <si>
    <t>Plan 2022</t>
  </si>
  <si>
    <t>Plan 2023</t>
  </si>
  <si>
    <t>Plan 2024</t>
  </si>
  <si>
    <t>Plan 2025</t>
  </si>
  <si>
    <t>Plan 2026</t>
  </si>
  <si>
    <t>Specificerade objekt</t>
  </si>
  <si>
    <t>1.  Objekt tidigare beslutade av LF 5)</t>
  </si>
  <si>
    <t xml:space="preserve">1.1 Strategiska fastighetsinvesteringar </t>
  </si>
  <si>
    <t>DS Ny behandlingsbyggnad inkl tekn uppr by 22</t>
  </si>
  <si>
    <t>DS Ombyggnad till vårdavdelningar etapp 1 inkl teknisk upprustning</t>
  </si>
  <si>
    <t>HS Ny- och ombyggnation av operation (CHOPIN)</t>
  </si>
  <si>
    <t>St Göran vårdavdelningar och behandling inkl tekn uppr</t>
  </si>
  <si>
    <t>Ny- och ombyggnation av Södertälje Sjukhus</t>
  </si>
  <si>
    <t>SÖS Ny byggnad västläge - behandlingsbyggnad inkl tekn uppr</t>
  </si>
  <si>
    <t>SÖS Ny byggnad västläge - vårdbyggnad</t>
  </si>
  <si>
    <t xml:space="preserve">SÖS-By 74- Nytt försörjningskvarter </t>
  </si>
  <si>
    <t>Sollentuna - vårdavdelningar, entré inkl tekn uppr</t>
  </si>
  <si>
    <t>1.2 Övriga fastighetsinvesteringar</t>
  </si>
  <si>
    <t>HS-utbyte av styrsystem för klimantanläggning</t>
  </si>
  <si>
    <t>HS-utbyggnad av brandlarm</t>
  </si>
  <si>
    <t>HS-rivn bef garage och uppförande av nytt garage</t>
  </si>
  <si>
    <t>HS - Anpassning 2 avd/år</t>
  </si>
  <si>
    <t>HS-omdaning av entrétorg</t>
  </si>
  <si>
    <t>HS-ombyggnad mottagning, 2 per år</t>
  </si>
  <si>
    <t>SÖS-Ny kraftförsörjning</t>
  </si>
  <si>
    <t>Löwenströmska sjukhus Teknisk upprustning av by 01</t>
  </si>
  <si>
    <t>2.  Nya objekt</t>
  </si>
  <si>
    <t>2.1 Strategiska fastighetsinvesteringar</t>
  </si>
  <si>
    <t>2.1.1 Utredningsbeslut</t>
  </si>
  <si>
    <t>DS - hyresgästanpassning by 22</t>
  </si>
  <si>
    <t>Nytt</t>
  </si>
  <si>
    <t>utredningsbeslut finns</t>
  </si>
  <si>
    <t>DS Ombyggnad till vårdavdelningar etapp 3 inkl tekn uppr</t>
  </si>
  <si>
    <t>HS Ny- och ombyggnad av akutmottagning</t>
  </si>
  <si>
    <t>HS Uppförande av ny försörjningsbyggnad</t>
  </si>
  <si>
    <t>St Göran-Ombyggn av vårdavdelning med anledning av myndighets- och hygienkrav</t>
  </si>
  <si>
    <t>St Görans sjukhus - Logistik - Kulvert - Angöring lastkaj</t>
  </si>
  <si>
    <t>SÖS-By 18-Ombyggnation</t>
  </si>
  <si>
    <t>utredningsbeslut i budget 2017</t>
  </si>
  <si>
    <t>2.1.2 Inriktningssbeslut</t>
  </si>
  <si>
    <t>Bromma - vårdavdelningar</t>
  </si>
  <si>
    <t>inriktningsbeslut finns</t>
  </si>
  <si>
    <t>DS Ombyggnad till vårdavdelningar etapp 2 inkl tekn uppr</t>
  </si>
  <si>
    <t>St Göran nybyggnation vårdbyggnad för psykiatrisk vård</t>
  </si>
  <si>
    <t>Allmänpsykiatri enkelrum,  HS</t>
  </si>
  <si>
    <t>genomförandebeslut i budget 2017</t>
  </si>
  <si>
    <t>Nacka - vårdavdelningar</t>
  </si>
  <si>
    <t>2.1.4 Objekt för utredningsbeslut kommande budgetperioder</t>
  </si>
  <si>
    <t>DS Ombyggnad till vårdavdelningar etapp 4 inkl tekn uppr</t>
  </si>
  <si>
    <t>St Görans sjukhus - Trafik - Parkering</t>
  </si>
  <si>
    <t>DS- Strategisk planering av parkering</t>
  </si>
  <si>
    <t>SÖS Ny vårdbyggnad</t>
  </si>
  <si>
    <t>SÖS-By 17- Ombyggnation</t>
  </si>
  <si>
    <t>2.1.5 Objekt föreslagna att utgå alt ersättas av andra investeringsobjekt</t>
  </si>
  <si>
    <t>Sabbatsberg - vårdavdelningar, operation, entré*</t>
  </si>
  <si>
    <t>Utgår</t>
  </si>
  <si>
    <t>Geriatrik, enkelrum Sabb byggnad 07</t>
  </si>
  <si>
    <t>Dalen - vårdavdelningar, entré</t>
  </si>
  <si>
    <t>Jakobsberg - vårdavdelningar</t>
  </si>
  <si>
    <t>SÖS-By 14-Teknisk Upprustning</t>
  </si>
  <si>
    <t>Ersätts av andra investeringar på SÖS</t>
  </si>
  <si>
    <t>SÖS-By 15-Teknisk Upprustning</t>
  </si>
  <si>
    <t>SÖS-By 17-Teknisk Upprustning</t>
  </si>
  <si>
    <t>SÖS-By 18-Teknisk Upprustning</t>
  </si>
  <si>
    <t>SÖS Modernisering vårdavdelningar</t>
  </si>
  <si>
    <t>2.2 Övriga fastighetsinvesteringar</t>
  </si>
  <si>
    <t>Löwenströmska sjh, By 02 ombyggnad rättspsyk</t>
  </si>
  <si>
    <t>Löwenströmska sjh, By 02 teknisk upprustning</t>
  </si>
  <si>
    <t>2.2.1 Objekt för utredningsbeslut kommande budgetperioder</t>
  </si>
  <si>
    <t>SÖS Ny reservkraft</t>
  </si>
  <si>
    <t>Södertälje sjukhus - Teknisk upprustning - By18</t>
  </si>
  <si>
    <t>Ospecificerade objekt &lt; 100 mkr</t>
  </si>
  <si>
    <t>Justeringspost</t>
  </si>
  <si>
    <t>Summa investeringsutgifter</t>
  </si>
  <si>
    <t>1) Nytt objekt: specificerade objekt som saknar fullmäktiges beslut om genomförandet markeras "Nytt"</t>
  </si>
  <si>
    <t>2) Prioritet: bedömningen sker utifrån hur viktigt objektet är i relation till andra objekt, hur brådskande det är att genomföra objektet samt hur väl det uppfyller politiska huvudmål.</t>
  </si>
  <si>
    <t>Högsta prioritetet anges med "1". Allt eftersom prioriteten faller åsätts objekten "2", "3" osv.</t>
  </si>
  <si>
    <t xml:space="preserve">3) Planerad driftsättning av hela eller delar av objektet. Ange den del av utgiften som aktiveras i balansräkningen (motsvarande ANLT-konton) för respektive år.  </t>
  </si>
  <si>
    <t>4) Ange objektets status, t ex: pågående, för beslut om genomförande, för inriktningsbeslut, beslut om utredning.</t>
  </si>
  <si>
    <t>5)  Byggnadsinvesteringar i landstingsägda fastigheter inom vård och annan verksamhet Ifylles endast av Landstingsfastigheter Stockholm (LFS) och NKS-bygg</t>
  </si>
  <si>
    <t>Sabbatsberg - vårdavdelningar, operation, entré</t>
  </si>
  <si>
    <t>1. Måluppfyllelse (poäng)</t>
  </si>
  <si>
    <t>-</t>
  </si>
  <si>
    <t xml:space="preserve">2. Kalkyl </t>
  </si>
  <si>
    <t>nej</t>
  </si>
  <si>
    <t>ja</t>
  </si>
  <si>
    <t>ej aktuellt</t>
  </si>
  <si>
    <t>3. Objektsberoende</t>
  </si>
  <si>
    <t>ja med tekn uppr</t>
  </si>
  <si>
    <t>ja med ombyggn</t>
  </si>
  <si>
    <t>4. Strategisk betydelse</t>
  </si>
  <si>
    <t>5. Resultatpåverkan</t>
  </si>
  <si>
    <t>6. Tidsprioritet (poäng)</t>
  </si>
  <si>
    <t xml:space="preserve">7. Utgift </t>
  </si>
  <si>
    <t>190 mkr</t>
  </si>
  <si>
    <t>140 mkr</t>
  </si>
  <si>
    <t>504 mkr</t>
  </si>
  <si>
    <t>500 mkr</t>
  </si>
  <si>
    <t>775 mkr</t>
  </si>
  <si>
    <t>450 mkr</t>
  </si>
  <si>
    <t>570 mkr</t>
  </si>
  <si>
    <t>100 mkr</t>
  </si>
  <si>
    <t>200 mkr</t>
  </si>
  <si>
    <t>143 mkr</t>
  </si>
  <si>
    <t>600 mkr</t>
  </si>
  <si>
    <t>315 mkr</t>
  </si>
  <si>
    <t>540 mkr</t>
  </si>
  <si>
    <t>8. Miljöbedömning</t>
  </si>
  <si>
    <t>9 Samråd med beställare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</si>
  <si>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Georgia"/>
        <family val="1"/>
      </rPr>
      <t>Bedömningen sker utifrån måluppfyllelse kopplat till politiska huvudmål och dess indikatorer. Högsta måluppfyllelse anges med 10 poäng. Allt eftersom måluppfyllelsen faller anges ”9”, ”8” osv. Bedömningen görs i samråd med beställaren.</t>
    </r>
  </si>
  <si>
    <r>
      <t>2.</t>
    </r>
    <r>
      <rPr>
        <sz val="7"/>
        <color rgb="FFFF0000"/>
        <rFont val="Times New Roman"/>
        <family val="1"/>
      </rPr>
      <t xml:space="preserve">      </t>
    </r>
    <r>
      <rPr>
        <sz val="11"/>
        <color rgb="FFFF0000"/>
        <rFont val="Georgia"/>
        <family val="1"/>
      </rPr>
      <t>Kalkyl krävs för objekt som är föremål för beslut om genomförande. Översiktlig kalkyl krävs för objekt som är föremål för inriktningsbeslut.</t>
    </r>
  </si>
  <si>
    <r>
      <t>3.</t>
    </r>
    <r>
      <rPr>
        <sz val="7"/>
        <color rgb="FFFF0000"/>
        <rFont val="Times New Roman"/>
        <family val="1"/>
      </rPr>
      <t xml:space="preserve">      </t>
    </r>
    <r>
      <rPr>
        <sz val="11"/>
        <color rgb="FFFF0000"/>
        <rFont val="Georgia"/>
        <family val="1"/>
      </rPr>
      <t>Eventuell koppling till andra objekt.</t>
    </r>
  </si>
  <si>
    <r>
      <t>4.</t>
    </r>
    <r>
      <rPr>
        <sz val="7"/>
        <color rgb="FFFF0000"/>
        <rFont val="Times New Roman"/>
        <family val="1"/>
      </rPr>
      <t xml:space="preserve">      </t>
    </r>
    <r>
      <rPr>
        <sz val="11"/>
        <color rgb="FFFF0000"/>
        <rFont val="Georgia"/>
        <family val="1"/>
      </rPr>
      <t>Bedömningen av strategisk betydelse sker utifrån koppling till strategiska dokument/planer/ beslut, det vill säga Framtidsplan för hälso- och sjukvården och Regional utvecklingsplan för Stockholmsregionen.</t>
    </r>
  </si>
  <si>
    <r>
      <t>5.</t>
    </r>
    <r>
      <rPr>
        <sz val="7"/>
        <color rgb="FFFF0000"/>
        <rFont val="Times New Roman"/>
        <family val="1"/>
      </rPr>
      <t xml:space="preserve">      </t>
    </r>
    <r>
      <rPr>
        <sz val="11"/>
        <color rgb="FFFF0000"/>
        <rFont val="Georgia"/>
        <family val="1"/>
      </rPr>
      <t>Årlig nettoeffekt på verksamhetens resultat utifrån kalkyler.</t>
    </r>
  </si>
  <si>
    <r>
      <t>6.</t>
    </r>
    <r>
      <rPr>
        <sz val="7"/>
        <color rgb="FFFF0000"/>
        <rFont val="Times New Roman"/>
        <family val="1"/>
      </rPr>
      <t xml:space="preserve">      </t>
    </r>
    <r>
      <rPr>
        <sz val="11"/>
        <color rgb="FFFF0000"/>
        <rFont val="Georgia"/>
        <family val="1"/>
      </rPr>
      <t xml:space="preserve">Bedömningen sker utifrån hur bråttom det är att genomföra objektet. Mest brådskande åsätts ”1” (måste genomföras under det första året i planperioden). Allt eftersom tidsprioritet avtar åsätts ”2”, ”3” (bör genomföras under det andra/alternativt det tredje året i planperioden) osv. </t>
    </r>
  </si>
  <si>
    <r>
      <t>7.</t>
    </r>
    <r>
      <rPr>
        <sz val="7"/>
        <color rgb="FFFF0000"/>
        <rFont val="Times New Roman"/>
        <family val="1"/>
      </rPr>
      <t xml:space="preserve">      </t>
    </r>
    <r>
      <rPr>
        <sz val="11"/>
        <color rgb="FFFF0000"/>
        <rFont val="Georgia"/>
        <family val="1"/>
      </rPr>
      <t>Objektets totala utgift.</t>
    </r>
  </si>
  <si>
    <r>
      <t>8.</t>
    </r>
    <r>
      <rPr>
        <sz val="7"/>
        <color rgb="FFFF0000"/>
        <rFont val="Times New Roman"/>
        <family val="1"/>
      </rPr>
      <t xml:space="preserve">      </t>
    </r>
    <r>
      <rPr>
        <sz val="11"/>
        <color rgb="FFFF0000"/>
        <rFont val="Georgia"/>
        <family val="1"/>
      </rPr>
      <t>Miljöbedömning krävs för objekt som är föremål för beslut om genomförande. Poäng enligt miljöbedömningsmallen.</t>
    </r>
  </si>
  <si>
    <r>
      <t>9.</t>
    </r>
    <r>
      <rPr>
        <sz val="7"/>
        <color rgb="FFFF0000"/>
        <rFont val="Times New Roman"/>
        <family val="1"/>
      </rPr>
      <t xml:space="preserve">      </t>
    </r>
    <r>
      <rPr>
        <sz val="11"/>
        <color rgb="FFFF0000"/>
        <rFont val="Georgia"/>
        <family val="1"/>
      </rPr>
      <t xml:space="preserve">Ange om objektet varit föremål för dialogprocessen enligt avsnitt Dialog och rangordning i anvisningarna. </t>
    </r>
  </si>
  <si>
    <t>Bilaga 3 - Bedömning av resultatpåverkan direkt kopplat till investeringsobjektet</t>
  </si>
  <si>
    <t>Resultatpåverkan</t>
  </si>
  <si>
    <t>Varav räntekostnad</t>
  </si>
  <si>
    <t>Varav avskrivningskostnad</t>
  </si>
  <si>
    <t>Varav driftskostnad**</t>
  </si>
  <si>
    <t>Varav verksamhetskostnad (exkl hyra)</t>
  </si>
  <si>
    <t>Varav intäktsökning***</t>
  </si>
  <si>
    <t>Årlig resultatpåverkan efter färdigställande</t>
  </si>
  <si>
    <t xml:space="preserve">Typ </t>
  </si>
  <si>
    <t xml:space="preserve">Status </t>
  </si>
  <si>
    <t>Beräknad total utgift enligt                        budget 2017</t>
  </si>
  <si>
    <t>Beräknad total utgift enligt                        budget 2016</t>
  </si>
  <si>
    <t>Ackumulerad förbrukning tom 2015-12-31</t>
  </si>
  <si>
    <t>Budget      2016</t>
  </si>
  <si>
    <t>Plan        2018</t>
  </si>
  <si>
    <t>Plan        2019</t>
  </si>
  <si>
    <t>Plan        2020</t>
  </si>
  <si>
    <t>Plan        2021</t>
  </si>
  <si>
    <t>Plan        2022</t>
  </si>
  <si>
    <t>Plan        2023</t>
  </si>
  <si>
    <t>Plan        2024</t>
  </si>
  <si>
    <t>Plan        2025</t>
  </si>
  <si>
    <t>Plan        2026</t>
  </si>
  <si>
    <t>Färdigt</t>
  </si>
  <si>
    <t>Totalt</t>
  </si>
  <si>
    <t>Ränta</t>
  </si>
  <si>
    <t>Avskrivning</t>
  </si>
  <si>
    <t>Driftskostnad</t>
  </si>
  <si>
    <t>Verksamhet</t>
  </si>
  <si>
    <t>Intäkt</t>
  </si>
  <si>
    <t>Rak</t>
  </si>
  <si>
    <t>Amortering</t>
  </si>
  <si>
    <t>Landstingsfastigheter Stockholm</t>
  </si>
  <si>
    <t>strategisk</t>
  </si>
  <si>
    <t>DS - hyresgästanpassning by 22*</t>
  </si>
  <si>
    <t>pågår</t>
  </si>
  <si>
    <t>2018, 2020</t>
  </si>
  <si>
    <t>2017-2018</t>
  </si>
  <si>
    <t>DS Ombyggnad till vårdavdelningar etapp 3 inkl tekn uppr*</t>
  </si>
  <si>
    <t>DS Ombyggnad till vårdavdelningar etapp 4 inkl tekn uppr*</t>
  </si>
  <si>
    <t>ej för beslut</t>
  </si>
  <si>
    <t>DS- Strategisk planering av parkering*</t>
  </si>
  <si>
    <t>efter 2027</t>
  </si>
  <si>
    <t>2018-2020</t>
  </si>
  <si>
    <t>ersättning</t>
  </si>
  <si>
    <t>2017-2020</t>
  </si>
  <si>
    <t>HS Ny- och ombyggnad av akutmottagning*</t>
  </si>
  <si>
    <t>HS Uppförande av ny försörjningsbyggnad*</t>
  </si>
  <si>
    <t>Löwenströmska sjh, By 02 ombyggnad rättspsyk*</t>
  </si>
  <si>
    <t>Löwenströmska sjh, By 02 teknisk upprustning*</t>
  </si>
  <si>
    <t>2018-2019</t>
  </si>
  <si>
    <t>St Göran nybyggnation vårdbyggnad för psykiatrisk vård*</t>
  </si>
  <si>
    <t>St Göran-Ombyggn av vårdavdelning med anledning av myndighets- och hygienkrav*</t>
  </si>
  <si>
    <t>St Görans sjukhus - Logistik - Kulvert - Angöring lastkaj*</t>
  </si>
  <si>
    <t>St Görans sjukhus - Trafik - Parkering*</t>
  </si>
  <si>
    <t>Södertälje sjukhus - Teknisk upprustning - By18*</t>
  </si>
  <si>
    <t>2017-2019</t>
  </si>
  <si>
    <t>SÖS Ny reservkraft*</t>
  </si>
  <si>
    <t>SÖS Ny vårdbyggnad*</t>
  </si>
  <si>
    <t>SÖS-By 17- Ombyggnation*</t>
  </si>
  <si>
    <t>SÖS-By 18-Ombyggnation*</t>
  </si>
  <si>
    <t>ospecificerade objekt</t>
  </si>
  <si>
    <t>Summa investeringar Landstingsfastigheter Stockholm</t>
  </si>
  <si>
    <t>*Kalkyler för objekt i utredningsskede alt för beslut i kommande budgetperioder tas fram i samband med inriktningsbeslut</t>
  </si>
  <si>
    <t>** Förändringar av driftkostnader antas försumbar vid ombyggnationer</t>
  </si>
  <si>
    <t>justeringspost</t>
  </si>
  <si>
    <t>ja med objekt innehållande psykiatri</t>
  </si>
  <si>
    <t>ja med etapp 3</t>
  </si>
  <si>
    <t>ja med etapp 2</t>
  </si>
  <si>
    <t>ja med objekt innehållande geriatrik</t>
  </si>
  <si>
    <t>ja med objekt innehållande geriatrik och psykiatri</t>
  </si>
  <si>
    <t>ja med behandlbyggn</t>
  </si>
  <si>
    <t>ja objekt på SÖS som berör vårdavd.</t>
  </si>
  <si>
    <t>***De flesta objekt kommer ha interna hyresgäster, där det är oklart om externa hyresgäster har inga intäkter beräknats</t>
  </si>
  <si>
    <t>HS - Anpassning 2 avd/år*</t>
  </si>
  <si>
    <t>HS-ombyggnad mottagning, 2 per år*</t>
  </si>
  <si>
    <t>*Objekten kommer att ersättas av andra objekt efter 2020, därav lägre total utgift</t>
  </si>
  <si>
    <t>2019-2020</t>
  </si>
  <si>
    <t>DS Ny behandlingsbyggnad inkl tekn uppr</t>
  </si>
  <si>
    <t>Bromma - vårdavdelningar inkl tekn uppr</t>
  </si>
  <si>
    <t>Nacka - vårdavdelningar inkl tekn uppr</t>
  </si>
  <si>
    <t>leverans av SFI 18/4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</si>
</sst>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0">
    <font>
      <sz val="10"/>
      <name val="Arial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Georgia"/>
      <family val="1"/>
    </font>
    <font>
      <sz val="7"/>
      <color rgb="FFFF0000"/>
      <name val="Times New Roman"/>
      <family val="1"/>
    </font>
    <font>
      <sz val="10"/>
      <name val="Calibri"/>
      <family val="2"/>
      <scheme val="minor"/>
    </font>
    <font>
      <b/>
      <sz val="13"/>
      <name val="Georgia"/>
      <family val="1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9E3D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8DBFF"/>
        <bgColor indexed="64"/>
      </patternFill>
    </fill>
    <fill>
      <patternFill patternType="solid">
        <fgColor rgb="FFE7E7E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rgb="FFE9E3DC"/>
      </top>
      <bottom/>
      <diagonal/>
    </border>
    <border>
      <left/>
      <right/>
      <top/>
      <bottom style="dotted">
        <color rgb="FFE9E3DC"/>
      </bottom>
      <diagonal/>
    </border>
    <border>
      <left style="thin">
        <color indexed="64"/>
      </left>
      <right/>
      <top/>
      <bottom style="dotted">
        <color rgb="FFE9E3DC"/>
      </bottom>
      <diagonal/>
    </border>
    <border>
      <left/>
      <right style="thin">
        <color indexed="64"/>
      </right>
      <top/>
      <bottom style="dotted">
        <color rgb="FFE9E3DC"/>
      </bottom>
      <diagonal/>
    </border>
    <border>
      <left style="thin">
        <color indexed="64"/>
      </left>
      <right/>
      <top style="dotted">
        <color rgb="FFE9E3DC"/>
      </top>
      <bottom style="dotted">
        <color rgb="FFE9E3DC"/>
      </bottom>
      <diagonal/>
    </border>
    <border>
      <left/>
      <right/>
      <top style="dotted">
        <color rgb="FFE9E3DC"/>
      </top>
      <bottom style="dotted">
        <color rgb="FFE9E3DC"/>
      </bottom>
      <diagonal/>
    </border>
    <border>
      <left/>
      <right style="thin">
        <color indexed="64"/>
      </right>
      <top style="dotted">
        <color rgb="FFE9E3DC"/>
      </top>
      <bottom style="dotted">
        <color rgb="FFE9E3DC"/>
      </bottom>
      <diagonal/>
    </border>
    <border>
      <left style="thin">
        <color indexed="64"/>
      </left>
      <right/>
      <top style="dotted">
        <color rgb="FFE9E3DC"/>
      </top>
      <bottom/>
      <diagonal/>
    </border>
    <border>
      <left/>
      <right style="thin">
        <color indexed="64"/>
      </right>
      <top style="dotted">
        <color rgb="FFE9E3DC"/>
      </top>
      <bottom/>
      <diagonal/>
    </border>
    <border>
      <left style="thin">
        <color indexed="64"/>
      </left>
      <right/>
      <top style="dotted">
        <color rgb="FFE9E3DC"/>
      </top>
      <bottom style="thin">
        <color indexed="64"/>
      </bottom>
      <diagonal/>
    </border>
    <border>
      <left/>
      <right/>
      <top style="dotted">
        <color rgb="FFE9E3DC"/>
      </top>
      <bottom style="thin">
        <color indexed="64"/>
      </bottom>
      <diagonal/>
    </border>
    <border>
      <left/>
      <right style="thin">
        <color indexed="64"/>
      </right>
      <top style="dotted">
        <color rgb="FFE9E3DC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8">
    <xf numFmtId="0" fontId="0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38" fillId="6" borderId="12"/>
    <xf numFmtId="0" fontId="39" fillId="7" borderId="34">
      <alignment horizontal="left"/>
    </xf>
  </cellStyleXfs>
  <cellXfs count="211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1" xfId="0" applyFont="1" applyFill="1" applyBorder="1"/>
    <xf numFmtId="0" fontId="5" fillId="0" borderId="1" xfId="0" applyFont="1" applyFill="1" applyBorder="1"/>
    <xf numFmtId="0" fontId="4" fillId="0" borderId="0" xfId="0" applyFont="1"/>
    <xf numFmtId="0" fontId="6" fillId="0" borderId="0" xfId="0" applyFont="1"/>
    <xf numFmtId="0" fontId="7" fillId="0" borderId="2" xfId="0" applyFont="1" applyBorder="1"/>
    <xf numFmtId="0" fontId="5" fillId="0" borderId="2" xfId="0" applyFont="1" applyFill="1" applyBorder="1" applyAlignment="1">
      <alignment horizontal="center"/>
    </xf>
    <xf numFmtId="0" fontId="10" fillId="0" borderId="0" xfId="0" applyFont="1"/>
    <xf numFmtId="0" fontId="8" fillId="2" borderId="7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9" xfId="0" applyFont="1" applyBorder="1"/>
    <xf numFmtId="0" fontId="11" fillId="0" borderId="2" xfId="0" applyFont="1" applyBorder="1"/>
    <xf numFmtId="0" fontId="8" fillId="0" borderId="2" xfId="0" applyFont="1" applyBorder="1"/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12" fillId="0" borderId="9" xfId="0" applyFont="1" applyBorder="1" applyAlignment="1">
      <alignment vertical="center"/>
    </xf>
    <xf numFmtId="49" fontId="13" fillId="0" borderId="2" xfId="1" applyNumberFormat="1" applyFont="1" applyFill="1" applyBorder="1" applyAlignment="1">
      <alignment horizontal="left"/>
    </xf>
    <xf numFmtId="3" fontId="13" fillId="0" borderId="2" xfId="0" applyNumberFormat="1" applyFont="1" applyFill="1" applyBorder="1"/>
    <xf numFmtId="3" fontId="13" fillId="0" borderId="2" xfId="0" applyNumberFormat="1" applyFont="1" applyBorder="1"/>
    <xf numFmtId="3" fontId="11" fillId="0" borderId="2" xfId="0" applyNumberFormat="1" applyFont="1" applyFill="1" applyBorder="1"/>
    <xf numFmtId="0" fontId="7" fillId="0" borderId="0" xfId="0" applyFont="1"/>
    <xf numFmtId="3" fontId="13" fillId="0" borderId="2" xfId="0" applyNumberFormat="1" applyFont="1" applyFill="1" applyBorder="1" applyAlignment="1">
      <alignment horizontal="right"/>
    </xf>
    <xf numFmtId="0" fontId="10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4" fillId="0" borderId="9" xfId="0" applyFont="1" applyBorder="1"/>
    <xf numFmtId="3" fontId="11" fillId="0" borderId="2" xfId="0" applyNumberFormat="1" applyFont="1" applyFill="1" applyBorder="1" applyAlignment="1">
      <alignment horizontal="center"/>
    </xf>
    <xf numFmtId="0" fontId="13" fillId="0" borderId="9" xfId="0" applyFont="1" applyBorder="1" applyAlignment="1">
      <alignment vertical="center"/>
    </xf>
    <xf numFmtId="3" fontId="13" fillId="0" borderId="2" xfId="0" applyNumberFormat="1" applyFont="1" applyFill="1" applyBorder="1" applyAlignment="1">
      <alignment horizontal="left"/>
    </xf>
    <xf numFmtId="3" fontId="13" fillId="0" borderId="2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vertical="center"/>
    </xf>
    <xf numFmtId="0" fontId="15" fillId="0" borderId="9" xfId="0" applyFont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3" fontId="8" fillId="0" borderId="2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8" fillId="0" borderId="10" xfId="0" applyNumberFormat="1" applyFont="1" applyFill="1" applyBorder="1"/>
    <xf numFmtId="3" fontId="11" fillId="0" borderId="10" xfId="0" applyNumberFormat="1" applyFont="1" applyFill="1" applyBorder="1"/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Fill="1" applyBorder="1"/>
    <xf numFmtId="3" fontId="8" fillId="0" borderId="0" xfId="0" applyNumberFormat="1" applyFont="1" applyBorder="1"/>
    <xf numFmtId="0" fontId="16" fillId="0" borderId="0" xfId="0" applyFont="1" applyBorder="1" applyAlignment="1">
      <alignment vertical="center"/>
    </xf>
    <xf numFmtId="0" fontId="16" fillId="0" borderId="0" xfId="0" applyFont="1"/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/>
    <xf numFmtId="3" fontId="10" fillId="0" borderId="0" xfId="0" applyNumberFormat="1" applyFont="1" applyFill="1" applyBorder="1"/>
    <xf numFmtId="164" fontId="0" fillId="0" borderId="0" xfId="0" applyNumberFormat="1"/>
    <xf numFmtId="164" fontId="0" fillId="0" borderId="0" xfId="0" applyNumberFormat="1" applyFill="1"/>
    <xf numFmtId="0" fontId="17" fillId="0" borderId="0" xfId="0" applyFont="1" applyBorder="1" applyAlignment="1">
      <alignment vertical="center"/>
    </xf>
    <xf numFmtId="0" fontId="18" fillId="3" borderId="2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19" fillId="0" borderId="2" xfId="0" applyFont="1" applyFill="1" applyBorder="1"/>
    <xf numFmtId="1" fontId="18" fillId="0" borderId="2" xfId="0" applyNumberFormat="1" applyFont="1" applyFill="1" applyBorder="1" applyAlignment="1">
      <alignment horizontal="center"/>
    </xf>
    <xf numFmtId="1" fontId="18" fillId="0" borderId="2" xfId="0" quotePrefix="1" applyNumberFormat="1" applyFont="1" applyFill="1" applyBorder="1" applyAlignment="1">
      <alignment horizontal="center"/>
    </xf>
    <xf numFmtId="0" fontId="20" fillId="2" borderId="0" xfId="0" applyFont="1" applyFill="1" applyBorder="1"/>
    <xf numFmtId="0" fontId="18" fillId="0" borderId="2" xfId="0" applyFont="1" applyFill="1" applyBorder="1" applyAlignment="1">
      <alignment horizontal="center"/>
    </xf>
    <xf numFmtId="0" fontId="0" fillId="2" borderId="0" xfId="0" applyFont="1" applyFill="1" applyBorder="1"/>
    <xf numFmtId="0" fontId="21" fillId="2" borderId="2" xfId="0" applyFont="1" applyFill="1" applyBorder="1"/>
    <xf numFmtId="0" fontId="22" fillId="2" borderId="2" xfId="0" applyFont="1" applyFill="1" applyBorder="1" applyAlignment="1">
      <alignment horizontal="center"/>
    </xf>
    <xf numFmtId="0" fontId="22" fillId="2" borderId="2" xfId="0" applyFont="1" applyFill="1" applyBorder="1"/>
    <xf numFmtId="0" fontId="2" fillId="2" borderId="0" xfId="0" applyFont="1" applyFill="1" applyBorder="1"/>
    <xf numFmtId="0" fontId="23" fillId="2" borderId="0" xfId="0" applyFont="1" applyFill="1" applyAlignment="1">
      <alignment horizontal="left" vertical="center" indent="2"/>
    </xf>
    <xf numFmtId="0" fontId="25" fillId="0" borderId="0" xfId="1" applyFont="1" applyBorder="1"/>
    <xf numFmtId="0" fontId="26" fillId="0" borderId="0" xfId="1" applyFont="1" applyBorder="1"/>
    <xf numFmtId="0" fontId="27" fillId="0" borderId="0" xfId="1" applyFont="1" applyBorder="1" applyAlignment="1">
      <alignment horizontal="center"/>
    </xf>
    <xf numFmtId="0" fontId="27" fillId="0" borderId="0" xfId="1" applyFont="1" applyBorder="1"/>
    <xf numFmtId="164" fontId="25" fillId="0" borderId="0" xfId="1" applyNumberFormat="1" applyFont="1" applyBorder="1"/>
    <xf numFmtId="0" fontId="27" fillId="2" borderId="0" xfId="1" applyFont="1" applyFill="1" applyBorder="1" applyAlignment="1">
      <alignment horizontal="center" vertical="center"/>
    </xf>
    <xf numFmtId="0" fontId="25" fillId="2" borderId="0" xfId="1" applyFont="1" applyFill="1" applyBorder="1"/>
    <xf numFmtId="0" fontId="28" fillId="0" borderId="0" xfId="1" applyFont="1" applyBorder="1"/>
    <xf numFmtId="0" fontId="28" fillId="0" borderId="0" xfId="1" applyFont="1" applyBorder="1" applyAlignment="1">
      <alignment horizontal="center"/>
    </xf>
    <xf numFmtId="0" fontId="29" fillId="2" borderId="0" xfId="1" applyFont="1" applyFill="1" applyBorder="1"/>
    <xf numFmtId="0" fontId="30" fillId="2" borderId="0" xfId="1" applyFont="1" applyFill="1"/>
    <xf numFmtId="3" fontId="29" fillId="2" borderId="0" xfId="1" applyNumberFormat="1" applyFont="1" applyFill="1" applyBorder="1" applyAlignment="1">
      <alignment horizontal="center"/>
    </xf>
    <xf numFmtId="0" fontId="30" fillId="2" borderId="0" xfId="1" applyFont="1" applyFill="1" applyBorder="1"/>
    <xf numFmtId="0" fontId="31" fillId="2" borderId="0" xfId="1" applyFont="1" applyFill="1"/>
    <xf numFmtId="10" fontId="30" fillId="2" borderId="0" xfId="1" applyNumberFormat="1" applyFont="1" applyFill="1" applyBorder="1"/>
    <xf numFmtId="9" fontId="30" fillId="2" borderId="0" xfId="1" applyNumberFormat="1" applyFont="1" applyFill="1" applyBorder="1"/>
    <xf numFmtId="0" fontId="31" fillId="2" borderId="0" xfId="1" applyFont="1" applyFill="1" applyBorder="1"/>
    <xf numFmtId="10" fontId="30" fillId="2" borderId="11" xfId="1" applyNumberFormat="1" applyFont="1" applyFill="1" applyBorder="1"/>
    <xf numFmtId="10" fontId="30" fillId="2" borderId="12" xfId="1" applyNumberFormat="1" applyFont="1" applyFill="1" applyBorder="1"/>
    <xf numFmtId="9" fontId="30" fillId="2" borderId="12" xfId="1" applyNumberFormat="1" applyFont="1" applyFill="1" applyBorder="1"/>
    <xf numFmtId="0" fontId="29" fillId="0" borderId="12" xfId="1" applyFont="1" applyBorder="1" applyAlignment="1">
      <alignment horizontal="center"/>
    </xf>
    <xf numFmtId="0" fontId="29" fillId="2" borderId="0" xfId="1" applyFont="1" applyFill="1"/>
    <xf numFmtId="0" fontId="29" fillId="2" borderId="0" xfId="1" applyFont="1" applyFill="1" applyBorder="1" applyAlignment="1">
      <alignment horizontal="center" vertical="center" wrapText="1"/>
    </xf>
    <xf numFmtId="0" fontId="30" fillId="4" borderId="16" xfId="1" applyFont="1" applyFill="1" applyBorder="1"/>
    <xf numFmtId="0" fontId="30" fillId="2" borderId="15" xfId="1" applyFont="1" applyFill="1" applyBorder="1"/>
    <xf numFmtId="0" fontId="30" fillId="2" borderId="17" xfId="1" applyFont="1" applyFill="1" applyBorder="1"/>
    <xf numFmtId="0" fontId="29" fillId="4" borderId="18" xfId="1" applyFont="1" applyFill="1" applyBorder="1" applyAlignment="1">
      <alignment horizontal="center"/>
    </xf>
    <xf numFmtId="0" fontId="29" fillId="2" borderId="0" xfId="1" applyFont="1" applyFill="1" applyBorder="1" applyAlignment="1">
      <alignment horizontal="center"/>
    </xf>
    <xf numFmtId="0" fontId="29" fillId="2" borderId="19" xfId="1" applyFont="1" applyFill="1" applyBorder="1" applyAlignment="1">
      <alignment horizontal="center"/>
    </xf>
    <xf numFmtId="0" fontId="30" fillId="2" borderId="20" xfId="1" applyFont="1" applyFill="1" applyBorder="1"/>
    <xf numFmtId="0" fontId="29" fillId="2" borderId="20" xfId="1" applyFont="1" applyFill="1" applyBorder="1" applyAlignment="1">
      <alignment horizontal="center" vertical="center" wrapText="1"/>
    </xf>
    <xf numFmtId="0" fontId="30" fillId="4" borderId="21" xfId="1" applyFont="1" applyFill="1" applyBorder="1"/>
    <xf numFmtId="0" fontId="30" fillId="2" borderId="20" xfId="1" applyFont="1" applyFill="1" applyBorder="1" applyAlignment="1">
      <alignment horizontal="center"/>
    </xf>
    <xf numFmtId="0" fontId="30" fillId="2" borderId="8" xfId="1" applyFont="1" applyFill="1" applyBorder="1"/>
    <xf numFmtId="0" fontId="32" fillId="0" borderId="0" xfId="1" applyFont="1" applyBorder="1"/>
    <xf numFmtId="0" fontId="33" fillId="0" borderId="0" xfId="1" applyFont="1" applyBorder="1"/>
    <xf numFmtId="0" fontId="33" fillId="0" borderId="18" xfId="1" applyFont="1" applyBorder="1"/>
    <xf numFmtId="0" fontId="33" fillId="2" borderId="18" xfId="1" applyFont="1" applyFill="1" applyBorder="1" applyAlignment="1">
      <alignment horizontal="center" vertical="center"/>
    </xf>
    <xf numFmtId="0" fontId="32" fillId="2" borderId="0" xfId="1" applyFont="1" applyFill="1" applyBorder="1"/>
    <xf numFmtId="0" fontId="32" fillId="0" borderId="19" xfId="1" applyFont="1" applyBorder="1"/>
    <xf numFmtId="0" fontId="32" fillId="0" borderId="16" xfId="1" applyFont="1" applyBorder="1"/>
    <xf numFmtId="0" fontId="32" fillId="0" borderId="15" xfId="1" applyFont="1" applyBorder="1"/>
    <xf numFmtId="0" fontId="32" fillId="0" borderId="18" xfId="1" applyFont="1" applyBorder="1"/>
    <xf numFmtId="0" fontId="32" fillId="0" borderId="17" xfId="1" applyFont="1" applyBorder="1"/>
    <xf numFmtId="0" fontId="34" fillId="0" borderId="0" xfId="1" applyFont="1" applyFill="1" applyBorder="1"/>
    <xf numFmtId="165" fontId="32" fillId="0" borderId="0" xfId="1" applyNumberFormat="1" applyFont="1" applyBorder="1" applyAlignment="1">
      <alignment vertical="center"/>
    </xf>
    <xf numFmtId="165" fontId="32" fillId="0" borderId="18" xfId="1" applyNumberFormat="1" applyFont="1" applyBorder="1" applyAlignment="1">
      <alignment vertical="center"/>
    </xf>
    <xf numFmtId="3" fontId="33" fillId="0" borderId="0" xfId="1" applyNumberFormat="1" applyFont="1" applyBorder="1" applyAlignment="1">
      <alignment horizontal="center"/>
    </xf>
    <xf numFmtId="0" fontId="32" fillId="0" borderId="21" xfId="1" applyFont="1" applyBorder="1"/>
    <xf numFmtId="0" fontId="32" fillId="0" borderId="20" xfId="1" applyFont="1" applyBorder="1"/>
    <xf numFmtId="0" fontId="32" fillId="0" borderId="8" xfId="1" applyFont="1" applyBorder="1"/>
    <xf numFmtId="49" fontId="35" fillId="0" borderId="22" xfId="1" applyNumberFormat="1" applyFont="1" applyFill="1" applyBorder="1" applyAlignment="1">
      <alignment horizontal="left"/>
    </xf>
    <xf numFmtId="0" fontId="32" fillId="0" borderId="23" xfId="1" applyFont="1" applyFill="1" applyBorder="1"/>
    <xf numFmtId="165" fontId="32" fillId="0" borderId="23" xfId="1" applyNumberFormat="1" applyFont="1" applyBorder="1" applyAlignment="1">
      <alignment vertical="center"/>
    </xf>
    <xf numFmtId="1" fontId="32" fillId="5" borderId="23" xfId="1" applyNumberFormat="1" applyFont="1" applyFill="1" applyBorder="1" applyAlignment="1">
      <alignment vertical="center"/>
    </xf>
    <xf numFmtId="164" fontId="32" fillId="0" borderId="22" xfId="1" applyNumberFormat="1" applyFont="1" applyBorder="1" applyAlignment="1">
      <alignment vertical="center"/>
    </xf>
    <xf numFmtId="164" fontId="32" fillId="0" borderId="24" xfId="1" applyNumberFormat="1" applyFont="1" applyBorder="1" applyAlignment="1">
      <alignment vertical="center"/>
    </xf>
    <xf numFmtId="164" fontId="32" fillId="0" borderId="23" xfId="1" applyNumberFormat="1" applyFont="1" applyBorder="1" applyAlignment="1">
      <alignment vertical="center"/>
    </xf>
    <xf numFmtId="164" fontId="32" fillId="4" borderId="23" xfId="1" applyNumberFormat="1" applyFont="1" applyFill="1" applyBorder="1" applyAlignment="1">
      <alignment vertical="center"/>
    </xf>
    <xf numFmtId="164" fontId="32" fillId="4" borderId="24" xfId="1" applyNumberFormat="1" applyFont="1" applyFill="1" applyBorder="1" applyAlignment="1">
      <alignment vertical="center"/>
    </xf>
    <xf numFmtId="164" fontId="32" fillId="0" borderId="23" xfId="1" applyNumberFormat="1" applyFont="1" applyFill="1" applyBorder="1" applyAlignment="1">
      <alignment vertical="center"/>
    </xf>
    <xf numFmtId="164" fontId="32" fillId="0" borderId="25" xfId="1" applyNumberFormat="1" applyFont="1" applyFill="1" applyBorder="1" applyAlignment="1">
      <alignment vertical="center"/>
    </xf>
    <xf numFmtId="1" fontId="32" fillId="5" borderId="23" xfId="1" applyNumberFormat="1" applyFont="1" applyFill="1" applyBorder="1" applyAlignment="1">
      <alignment horizontal="right" vertical="center"/>
    </xf>
    <xf numFmtId="164" fontId="32" fillId="4" borderId="26" xfId="1" applyNumberFormat="1" applyFont="1" applyFill="1" applyBorder="1" applyAlignment="1">
      <alignment vertical="center"/>
    </xf>
    <xf numFmtId="164" fontId="32" fillId="0" borderId="27" xfId="1" applyNumberFormat="1" applyFont="1" applyBorder="1" applyAlignment="1">
      <alignment vertical="center"/>
    </xf>
    <xf numFmtId="164" fontId="32" fillId="0" borderId="28" xfId="1" applyNumberFormat="1" applyFont="1" applyFill="1" applyBorder="1" applyAlignment="1">
      <alignment vertical="center"/>
    </xf>
    <xf numFmtId="164" fontId="32" fillId="0" borderId="27" xfId="1" applyNumberFormat="1" applyFont="1" applyFill="1" applyBorder="1" applyAlignment="1">
      <alignment vertical="center"/>
    </xf>
    <xf numFmtId="0" fontId="32" fillId="0" borderId="27" xfId="1" applyFont="1" applyFill="1" applyBorder="1"/>
    <xf numFmtId="1" fontId="32" fillId="5" borderId="27" xfId="1" applyNumberFormat="1" applyFont="1" applyFill="1" applyBorder="1" applyAlignment="1">
      <alignment vertical="center"/>
    </xf>
    <xf numFmtId="165" fontId="32" fillId="0" borderId="27" xfId="1" applyNumberFormat="1" applyFont="1" applyBorder="1" applyAlignment="1">
      <alignment vertical="center"/>
    </xf>
    <xf numFmtId="1" fontId="32" fillId="5" borderId="22" xfId="1" applyNumberFormat="1" applyFont="1" applyFill="1" applyBorder="1" applyAlignment="1">
      <alignment vertical="center"/>
    </xf>
    <xf numFmtId="164" fontId="32" fillId="4" borderId="29" xfId="1" applyNumberFormat="1" applyFont="1" applyFill="1" applyBorder="1" applyAlignment="1">
      <alignment vertical="center"/>
    </xf>
    <xf numFmtId="164" fontId="32" fillId="0" borderId="30" xfId="1" applyNumberFormat="1" applyFont="1" applyFill="1" applyBorder="1" applyAlignment="1">
      <alignment vertical="center"/>
    </xf>
    <xf numFmtId="164" fontId="32" fillId="0" borderId="22" xfId="1" applyNumberFormat="1" applyFont="1" applyFill="1" applyBorder="1" applyAlignment="1">
      <alignment vertical="center"/>
    </xf>
    <xf numFmtId="49" fontId="36" fillId="0" borderId="22" xfId="1" applyNumberFormat="1" applyFont="1" applyFill="1" applyBorder="1" applyAlignment="1">
      <alignment horizontal="left" indent="1"/>
    </xf>
    <xf numFmtId="0" fontId="37" fillId="0" borderId="22" xfId="1" applyFont="1" applyFill="1" applyBorder="1"/>
    <xf numFmtId="3" fontId="37" fillId="0" borderId="22" xfId="1" applyNumberFormat="1" applyFont="1" applyBorder="1" applyAlignment="1">
      <alignment vertical="center"/>
    </xf>
    <xf numFmtId="164" fontId="37" fillId="0" borderId="22" xfId="1" applyNumberFormat="1" applyFont="1" applyBorder="1" applyAlignment="1">
      <alignment vertical="center"/>
    </xf>
    <xf numFmtId="164" fontId="37" fillId="2" borderId="29" xfId="1" applyNumberFormat="1" applyFont="1" applyFill="1" applyBorder="1" applyAlignment="1">
      <alignment vertical="center"/>
    </xf>
    <xf numFmtId="164" fontId="37" fillId="2" borderId="22" xfId="1" applyNumberFormat="1" applyFont="1" applyFill="1" applyBorder="1" applyAlignment="1">
      <alignment vertical="center"/>
    </xf>
    <xf numFmtId="164" fontId="37" fillId="4" borderId="22" xfId="1" applyNumberFormat="1" applyFont="1" applyFill="1" applyBorder="1" applyAlignment="1">
      <alignment vertical="center"/>
    </xf>
    <xf numFmtId="164" fontId="37" fillId="4" borderId="29" xfId="1" applyNumberFormat="1" applyFont="1" applyFill="1" applyBorder="1" applyAlignment="1">
      <alignment vertical="center"/>
    </xf>
    <xf numFmtId="164" fontId="37" fillId="0" borderId="30" xfId="1" applyNumberFormat="1" applyFont="1" applyFill="1" applyBorder="1" applyAlignment="1">
      <alignment vertical="center"/>
    </xf>
    <xf numFmtId="164" fontId="37" fillId="0" borderId="22" xfId="1" applyNumberFormat="1" applyFont="1" applyFill="1" applyBorder="1" applyAlignment="1">
      <alignment vertical="center"/>
    </xf>
    <xf numFmtId="0" fontId="32" fillId="0" borderId="22" xfId="1" applyFont="1" applyFill="1" applyBorder="1"/>
    <xf numFmtId="3" fontId="32" fillId="0" borderId="22" xfId="1" applyNumberFormat="1" applyFont="1" applyBorder="1" applyAlignment="1">
      <alignment vertical="center"/>
    </xf>
    <xf numFmtId="164" fontId="32" fillId="2" borderId="29" xfId="1" applyNumberFormat="1" applyFont="1" applyFill="1" applyBorder="1" applyAlignment="1">
      <alignment vertical="center"/>
    </xf>
    <xf numFmtId="164" fontId="32" fillId="2" borderId="22" xfId="1" applyNumberFormat="1" applyFont="1" applyFill="1" applyBorder="1" applyAlignment="1">
      <alignment vertical="center"/>
    </xf>
    <xf numFmtId="164" fontId="32" fillId="4" borderId="22" xfId="1" applyNumberFormat="1" applyFont="1" applyFill="1" applyBorder="1" applyAlignment="1">
      <alignment vertical="center"/>
    </xf>
    <xf numFmtId="164" fontId="32" fillId="0" borderId="30" xfId="1" applyNumberFormat="1" applyFont="1" applyBorder="1" applyAlignment="1">
      <alignment vertical="center"/>
    </xf>
    <xf numFmtId="164" fontId="37" fillId="4" borderId="31" xfId="1" applyNumberFormat="1" applyFont="1" applyFill="1" applyBorder="1" applyAlignment="1">
      <alignment vertical="center"/>
    </xf>
    <xf numFmtId="164" fontId="37" fillId="0" borderId="32" xfId="1" applyNumberFormat="1" applyFont="1" applyBorder="1" applyAlignment="1">
      <alignment vertical="center"/>
    </xf>
    <xf numFmtId="164" fontId="37" fillId="0" borderId="33" xfId="1" applyNumberFormat="1" applyFont="1" applyBorder="1" applyAlignment="1">
      <alignment vertical="center"/>
    </xf>
    <xf numFmtId="164" fontId="37" fillId="0" borderId="30" xfId="1" applyNumberFormat="1" applyFont="1" applyBorder="1" applyAlignment="1">
      <alignment vertical="center"/>
    </xf>
    <xf numFmtId="164" fontId="32" fillId="4" borderId="0" xfId="1" applyNumberFormat="1" applyFont="1" applyFill="1" applyBorder="1" applyAlignment="1">
      <alignment vertical="center"/>
    </xf>
    <xf numFmtId="0" fontId="33" fillId="0" borderId="12" xfId="1" applyFont="1" applyFill="1" applyBorder="1"/>
    <xf numFmtId="0" fontId="34" fillId="0" borderId="12" xfId="1" applyFont="1" applyFill="1" applyBorder="1"/>
    <xf numFmtId="165" fontId="33" fillId="0" borderId="12" xfId="1" applyNumberFormat="1" applyFont="1" applyBorder="1" applyAlignment="1">
      <alignment vertical="center"/>
    </xf>
    <xf numFmtId="164" fontId="33" fillId="0" borderId="12" xfId="1" applyNumberFormat="1" applyFont="1" applyBorder="1" applyAlignment="1">
      <alignment vertical="center"/>
    </xf>
    <xf numFmtId="0" fontId="33" fillId="2" borderId="0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/>
    </xf>
    <xf numFmtId="0" fontId="19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horizontal="center" wrapText="1"/>
    </xf>
    <xf numFmtId="0" fontId="18" fillId="0" borderId="2" xfId="0" quotePrefix="1" applyFont="1" applyFill="1" applyBorder="1" applyAlignment="1">
      <alignment horizontal="center" wrapText="1"/>
    </xf>
    <xf numFmtId="0" fontId="0" fillId="2" borderId="0" xfId="0" applyFont="1" applyFill="1" applyBorder="1" applyAlignment="1">
      <alignment vertical="center" wrapText="1"/>
    </xf>
    <xf numFmtId="3" fontId="18" fillId="0" borderId="2" xfId="0" applyNumberFormat="1" applyFont="1" applyFill="1" applyBorder="1" applyAlignment="1">
      <alignment horizontal="center" wrapText="1"/>
    </xf>
    <xf numFmtId="0" fontId="21" fillId="2" borderId="2" xfId="0" applyFont="1" applyFill="1" applyBorder="1" applyAlignment="1">
      <alignment wrapText="1"/>
    </xf>
    <xf numFmtId="0" fontId="22" fillId="2" borderId="2" xfId="0" applyFont="1" applyFill="1" applyBorder="1" applyAlignment="1">
      <alignment wrapText="1"/>
    </xf>
    <xf numFmtId="0" fontId="22" fillId="2" borderId="2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9" fillId="2" borderId="0" xfId="1" applyFont="1" applyFill="1" applyBorder="1" applyAlignment="1">
      <alignment horizontal="center" vertical="center" wrapText="1"/>
    </xf>
    <xf numFmtId="0" fontId="29" fillId="2" borderId="20" xfId="1" applyFont="1" applyFill="1" applyBorder="1" applyAlignment="1">
      <alignment horizontal="center" vertical="center" wrapText="1"/>
    </xf>
    <xf numFmtId="0" fontId="29" fillId="4" borderId="18" xfId="1" applyFont="1" applyFill="1" applyBorder="1" applyAlignment="1">
      <alignment horizontal="center" vertical="center" wrapText="1"/>
    </xf>
    <xf numFmtId="0" fontId="29" fillId="4" borderId="21" xfId="1" applyFont="1" applyFill="1" applyBorder="1" applyAlignment="1">
      <alignment horizontal="center" vertical="center" wrapText="1"/>
    </xf>
    <xf numFmtId="0" fontId="29" fillId="2" borderId="15" xfId="1" applyFont="1" applyFill="1" applyBorder="1" applyAlignment="1">
      <alignment horizontal="center" vertical="center" wrapText="1"/>
    </xf>
    <xf numFmtId="0" fontId="29" fillId="2" borderId="17" xfId="1" applyFont="1" applyFill="1" applyBorder="1" applyAlignment="1">
      <alignment horizontal="center" vertical="center" wrapText="1"/>
    </xf>
    <xf numFmtId="0" fontId="29" fillId="2" borderId="19" xfId="1" applyFont="1" applyFill="1" applyBorder="1" applyAlignment="1">
      <alignment horizontal="center" vertical="center" wrapText="1"/>
    </xf>
    <xf numFmtId="0" fontId="29" fillId="2" borderId="8" xfId="1" applyFont="1" applyFill="1" applyBorder="1" applyAlignment="1">
      <alignment horizontal="center" vertical="center" wrapText="1"/>
    </xf>
    <xf numFmtId="0" fontId="29" fillId="4" borderId="0" xfId="1" applyFont="1" applyFill="1" applyBorder="1" applyAlignment="1">
      <alignment horizontal="center" vertical="center" wrapText="1"/>
    </xf>
    <xf numFmtId="0" fontId="29" fillId="4" borderId="20" xfId="1" applyFont="1" applyFill="1" applyBorder="1" applyAlignment="1">
      <alignment horizontal="center" vertical="center" wrapText="1"/>
    </xf>
    <xf numFmtId="0" fontId="29" fillId="4" borderId="15" xfId="1" applyFont="1" applyFill="1" applyBorder="1" applyAlignment="1">
      <alignment horizontal="center" vertical="center" wrapText="1"/>
    </xf>
    <xf numFmtId="0" fontId="29" fillId="0" borderId="9" xfId="1" applyFont="1" applyBorder="1" applyAlignment="1">
      <alignment horizontal="center"/>
    </xf>
    <xf numFmtId="0" fontId="4" fillId="0" borderId="12" xfId="1" applyBorder="1" applyAlignment="1">
      <alignment horizontal="center"/>
    </xf>
    <xf numFmtId="0" fontId="4" fillId="0" borderId="14" xfId="1" applyBorder="1" applyAlignment="1">
      <alignment horizontal="center"/>
    </xf>
    <xf numFmtId="0" fontId="29" fillId="2" borderId="9" xfId="1" applyFont="1" applyFill="1" applyBorder="1" applyAlignment="1">
      <alignment horizontal="center"/>
    </xf>
    <xf numFmtId="0" fontId="29" fillId="2" borderId="11" xfId="1" applyFont="1" applyFill="1" applyBorder="1" applyAlignment="1">
      <alignment horizontal="center" vertical="center" wrapText="1"/>
    </xf>
    <xf numFmtId="0" fontId="29" fillId="2" borderId="16" xfId="1" applyFont="1" applyFill="1" applyBorder="1" applyAlignment="1">
      <alignment horizontal="center" vertical="center" wrapText="1"/>
    </xf>
    <xf numFmtId="0" fontId="29" fillId="2" borderId="18" xfId="1" applyFont="1" applyFill="1" applyBorder="1" applyAlignment="1">
      <alignment horizontal="center" vertical="center" wrapText="1"/>
    </xf>
    <xf numFmtId="0" fontId="29" fillId="2" borderId="21" xfId="1" applyFont="1" applyFill="1" applyBorder="1" applyAlignment="1">
      <alignment horizontal="center" vertical="center" wrapText="1"/>
    </xf>
    <xf numFmtId="0" fontId="29" fillId="2" borderId="12" xfId="1" applyFont="1" applyFill="1" applyBorder="1" applyAlignment="1">
      <alignment horizontal="center"/>
    </xf>
    <xf numFmtId="0" fontId="29" fillId="0" borderId="13" xfId="1" applyFont="1" applyBorder="1" applyAlignment="1">
      <alignment horizontal="center"/>
    </xf>
    <xf numFmtId="0" fontId="29" fillId="0" borderId="12" xfId="1" applyFont="1" applyBorder="1" applyAlignment="1">
      <alignment horizontal="center"/>
    </xf>
    <xf numFmtId="0" fontId="29" fillId="0" borderId="14" xfId="1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5" xfId="3"/>
    <cellStyle name="Normal 6" xfId="4"/>
    <cellStyle name="Procent 2" xfId="5"/>
    <cellStyle name="s11" xfId="6"/>
    <cellStyle name="s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26</xdr:col>
      <xdr:colOff>533400</xdr:colOff>
      <xdr:row>0</xdr:row>
      <xdr:rowOff>304800</xdr:rowOff>
    </xdr:to>
    <xdr:sp macro="" textlink="">
      <xdr:nvSpPr>
        <xdr:cNvPr id="3" name="Textruta 9"/>
        <xdr:cNvSpPr txBox="1">
          <a:spLocks noChangeArrowheads="1"/>
        </xdr:cNvSpPr>
      </xdr:nvSpPr>
      <xdr:spPr bwMode="auto">
        <a:xfrm>
          <a:off x="16621125" y="0"/>
          <a:ext cx="2705100" cy="304800"/>
        </a:xfrm>
        <a:prstGeom prst="rect">
          <a:avLst/>
        </a:prstGeom>
        <a:solidFill>
          <a:srgbClr val="FFFFFF"/>
        </a:solidFill>
        <a:ln w="254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ts val="1400"/>
            </a:lnSpc>
            <a:spcAft>
              <a:spcPts val="0"/>
            </a:spcAft>
          </a:pPr>
          <a:r>
            <a:rPr lang="sv-SE" sz="12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2016-04-14 – ÄRENDE 07 – Bilaga 1.1</a:t>
          </a:r>
          <a:endParaRPr lang="sv-SE" sz="1100">
            <a:effectLst/>
            <a:latin typeface="Georgia" panose="02040502050405020303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1459"/>
  <sheetViews>
    <sheetView tabSelected="1" zoomScaleNormal="100" workbookViewId="0">
      <pane xSplit="1" ySplit="8" topLeftCell="H9" activePane="bottomRight" state="frozen"/>
      <selection activeCell="J92" sqref="J92:N92"/>
      <selection pane="topRight" activeCell="J92" sqref="J92:N92"/>
      <selection pane="bottomLeft" activeCell="J92" sqref="J92:N92"/>
      <selection pane="bottomRight" activeCell="X4" sqref="X4"/>
    </sheetView>
  </sheetViews>
  <sheetFormatPr defaultRowHeight="12.75"/>
  <cols>
    <col min="1" max="1" width="60" customWidth="1"/>
    <col min="2" max="3" width="9.7109375" customWidth="1"/>
    <col min="4" max="4" width="11.42578125" customWidth="1"/>
    <col min="5" max="5" width="13.140625" customWidth="1"/>
    <col min="6" max="6" width="12.140625" customWidth="1"/>
    <col min="7" max="7" width="9.85546875" customWidth="1"/>
    <col min="8" max="8" width="9.28515625" customWidth="1"/>
    <col min="9" max="9" width="8.140625" style="2" customWidth="1"/>
    <col min="10" max="18" width="8.140625" customWidth="1"/>
    <col min="19" max="28" width="8.140625" style="5" customWidth="1"/>
    <col min="29" max="29" width="30.5703125" style="5" customWidth="1"/>
  </cols>
  <sheetData>
    <row r="1" spans="1:30" ht="26.25" customHeight="1" thickBot="1">
      <c r="A1" s="1" t="s">
        <v>0</v>
      </c>
      <c r="B1" s="1"/>
      <c r="C1" s="1"/>
      <c r="D1" s="1"/>
      <c r="E1" s="1"/>
      <c r="F1" s="1"/>
      <c r="J1" s="3" t="s">
        <v>181</v>
      </c>
      <c r="K1" s="4"/>
      <c r="L1" s="4"/>
      <c r="M1" s="4"/>
    </row>
    <row r="2" spans="1:30" ht="13.5" customHeight="1">
      <c r="A2" s="6"/>
      <c r="B2" s="1"/>
      <c r="C2" s="1"/>
      <c r="D2" s="1"/>
      <c r="E2" s="1"/>
      <c r="F2" s="1"/>
    </row>
    <row r="3" spans="1:30" ht="13.5" customHeight="1">
      <c r="A3" s="7" t="s">
        <v>1</v>
      </c>
      <c r="B3" s="8" t="s">
        <v>2</v>
      </c>
      <c r="C3" s="1"/>
      <c r="D3" s="1"/>
      <c r="F3" s="1"/>
    </row>
    <row r="4" spans="1:30" ht="13.5" customHeight="1">
      <c r="A4" s="7" t="s">
        <v>3</v>
      </c>
      <c r="B4" s="8" t="s">
        <v>2</v>
      </c>
      <c r="C4" s="1"/>
      <c r="D4" s="1"/>
      <c r="E4" s="1"/>
      <c r="F4" s="1"/>
    </row>
    <row r="5" spans="1:30" ht="18">
      <c r="B5" s="6"/>
      <c r="C5" s="6"/>
      <c r="D5" s="6"/>
      <c r="E5" s="1"/>
      <c r="F5" s="1"/>
    </row>
    <row r="6" spans="1:30">
      <c r="B6" s="6"/>
      <c r="C6" s="6"/>
      <c r="D6" s="6"/>
      <c r="E6" s="6"/>
      <c r="F6" s="6"/>
    </row>
    <row r="7" spans="1:30" ht="16.5" customHeight="1" thickBot="1">
      <c r="B7" s="179" t="s">
        <v>4</v>
      </c>
      <c r="C7" s="181" t="s">
        <v>5</v>
      </c>
      <c r="D7" s="183" t="s">
        <v>6</v>
      </c>
      <c r="E7" s="184"/>
      <c r="F7" s="185"/>
      <c r="G7" s="186" t="s">
        <v>7</v>
      </c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6" t="s">
        <v>8</v>
      </c>
      <c r="T7" s="187"/>
      <c r="U7" s="187"/>
      <c r="V7" s="187"/>
      <c r="W7" s="187"/>
      <c r="X7" s="187"/>
      <c r="Y7" s="187"/>
      <c r="Z7" s="187"/>
      <c r="AA7" s="187"/>
      <c r="AB7" s="187"/>
      <c r="AC7" s="177" t="s">
        <v>9</v>
      </c>
    </row>
    <row r="8" spans="1:30" ht="37.5" customHeight="1">
      <c r="A8" s="9" t="s">
        <v>10</v>
      </c>
      <c r="B8" s="180"/>
      <c r="C8" s="182"/>
      <c r="D8" s="10" t="s">
        <v>11</v>
      </c>
      <c r="E8" s="11" t="s">
        <v>12</v>
      </c>
      <c r="F8" s="12" t="s">
        <v>13</v>
      </c>
      <c r="G8" s="12" t="s">
        <v>14</v>
      </c>
      <c r="H8" s="12" t="s">
        <v>15</v>
      </c>
      <c r="I8" s="13" t="s">
        <v>16</v>
      </c>
      <c r="J8" s="13" t="s">
        <v>17</v>
      </c>
      <c r="K8" s="13" t="s">
        <v>18</v>
      </c>
      <c r="L8" s="13" t="s">
        <v>19</v>
      </c>
      <c r="M8" s="13" t="s">
        <v>20</v>
      </c>
      <c r="N8" s="13" t="s">
        <v>21</v>
      </c>
      <c r="O8" s="13" t="s">
        <v>22</v>
      </c>
      <c r="P8" s="13" t="s">
        <v>23</v>
      </c>
      <c r="Q8" s="13" t="s">
        <v>24</v>
      </c>
      <c r="R8" s="13" t="s">
        <v>25</v>
      </c>
      <c r="S8" s="13" t="s">
        <v>26</v>
      </c>
      <c r="T8" s="13" t="s">
        <v>27</v>
      </c>
      <c r="U8" s="13" t="s">
        <v>28</v>
      </c>
      <c r="V8" s="13" t="s">
        <v>29</v>
      </c>
      <c r="W8" s="13" t="s">
        <v>30</v>
      </c>
      <c r="X8" s="13" t="s">
        <v>31</v>
      </c>
      <c r="Y8" s="13" t="s">
        <v>32</v>
      </c>
      <c r="Z8" s="13" t="s">
        <v>33</v>
      </c>
      <c r="AA8" s="13" t="s">
        <v>34</v>
      </c>
      <c r="AB8" s="13" t="s">
        <v>35</v>
      </c>
      <c r="AC8" s="178"/>
    </row>
    <row r="9" spans="1:30">
      <c r="A9" s="14"/>
      <c r="B9" s="15"/>
      <c r="C9" s="15"/>
      <c r="D9" s="16"/>
      <c r="E9" s="16"/>
      <c r="F9" s="16"/>
      <c r="G9" s="17"/>
      <c r="H9" s="17"/>
      <c r="I9" s="18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30">
      <c r="A10" s="19" t="s">
        <v>36</v>
      </c>
      <c r="B10" s="15"/>
      <c r="C10" s="15"/>
      <c r="D10" s="16"/>
      <c r="E10" s="16"/>
      <c r="F10" s="16"/>
      <c r="G10" s="17"/>
      <c r="H10" s="17"/>
      <c r="I10" s="1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30">
      <c r="A11" s="14"/>
      <c r="B11" s="15"/>
      <c r="C11" s="15"/>
      <c r="D11" s="16"/>
      <c r="E11" s="16"/>
      <c r="F11" s="16"/>
      <c r="G11" s="17"/>
      <c r="H11" s="17"/>
      <c r="I11" s="18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30">
      <c r="A12" s="14" t="s">
        <v>37</v>
      </c>
      <c r="B12" s="15"/>
      <c r="C12" s="15"/>
      <c r="D12" s="16"/>
      <c r="E12" s="16"/>
      <c r="F12" s="16"/>
      <c r="G12" s="17"/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30">
      <c r="A13" s="19"/>
      <c r="B13" s="15"/>
      <c r="C13" s="15"/>
      <c r="D13" s="16"/>
      <c r="E13" s="16"/>
      <c r="F13" s="16"/>
      <c r="G13" s="17"/>
      <c r="H13" s="17"/>
      <c r="I13" s="18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30">
      <c r="A14" s="14" t="s">
        <v>38</v>
      </c>
      <c r="B14" s="15"/>
      <c r="C14" s="15"/>
      <c r="D14" s="16"/>
      <c r="E14" s="16"/>
      <c r="F14" s="16"/>
      <c r="G14" s="17"/>
      <c r="H14" s="17"/>
      <c r="I14" s="18"/>
      <c r="J14" s="17"/>
      <c r="K14" s="17"/>
      <c r="L14" s="17"/>
      <c r="M14" s="17"/>
      <c r="N14" s="17"/>
      <c r="O14" s="17"/>
      <c r="P14" s="17"/>
      <c r="Q14" s="17"/>
      <c r="R14" s="17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30">
      <c r="A15" s="20" t="s">
        <v>227</v>
      </c>
      <c r="B15" s="21"/>
      <c r="C15" s="22"/>
      <c r="D15" s="22">
        <v>1662</v>
      </c>
      <c r="E15" s="22">
        <v>1662</v>
      </c>
      <c r="F15" s="22">
        <v>379.76</v>
      </c>
      <c r="G15" s="22">
        <v>220</v>
      </c>
      <c r="H15" s="22">
        <v>274</v>
      </c>
      <c r="I15" s="22">
        <v>478</v>
      </c>
      <c r="J15" s="22">
        <v>245</v>
      </c>
      <c r="K15" s="22">
        <v>120</v>
      </c>
      <c r="L15" s="22">
        <v>103</v>
      </c>
      <c r="M15" s="22">
        <v>62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3"/>
      <c r="T15" s="21">
        <v>1322</v>
      </c>
      <c r="U15" s="21"/>
      <c r="V15" s="21">
        <v>340</v>
      </c>
      <c r="W15" s="23"/>
      <c r="X15" s="23"/>
      <c r="Y15" s="23"/>
      <c r="Z15" s="23"/>
      <c r="AA15" s="23"/>
      <c r="AB15" s="23"/>
      <c r="AC15" s="23"/>
    </row>
    <row r="16" spans="1:30" s="24" customFormat="1">
      <c r="A16" s="20" t="s">
        <v>40</v>
      </c>
      <c r="B16" s="21"/>
      <c r="C16" s="22"/>
      <c r="D16" s="22">
        <v>608</v>
      </c>
      <c r="E16" s="22">
        <v>608</v>
      </c>
      <c r="F16" s="22">
        <v>83</v>
      </c>
      <c r="G16" s="22">
        <v>200</v>
      </c>
      <c r="H16" s="22">
        <v>207</v>
      </c>
      <c r="I16" s="22">
        <v>98</v>
      </c>
      <c r="J16" s="22">
        <v>187</v>
      </c>
      <c r="K16" s="22">
        <v>4</v>
      </c>
      <c r="L16" s="22">
        <v>14</v>
      </c>
      <c r="M16" s="22">
        <v>15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1">
        <v>388</v>
      </c>
      <c r="T16" s="21">
        <v>220</v>
      </c>
      <c r="U16" s="21"/>
      <c r="V16" s="21"/>
      <c r="W16" s="21"/>
      <c r="X16" s="21"/>
      <c r="Y16" s="21"/>
      <c r="Z16" s="21"/>
      <c r="AA16" s="21"/>
      <c r="AB16" s="21"/>
      <c r="AC16" s="21"/>
      <c r="AD16"/>
    </row>
    <row r="17" spans="1:30">
      <c r="A17" s="20" t="s">
        <v>41</v>
      </c>
      <c r="B17" s="21"/>
      <c r="C17" s="22"/>
      <c r="D17" s="22">
        <v>1940</v>
      </c>
      <c r="E17" s="22">
        <v>1940</v>
      </c>
      <c r="F17" s="22">
        <v>150</v>
      </c>
      <c r="G17" s="22">
        <v>150</v>
      </c>
      <c r="H17" s="22">
        <v>161</v>
      </c>
      <c r="I17" s="22">
        <v>475</v>
      </c>
      <c r="J17" s="22">
        <v>545</v>
      </c>
      <c r="K17" s="22">
        <v>545</v>
      </c>
      <c r="L17" s="22">
        <v>64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1"/>
      <c r="T17" s="21"/>
      <c r="U17" s="21"/>
      <c r="V17" s="21">
        <v>1940</v>
      </c>
      <c r="W17" s="21"/>
      <c r="X17" s="21"/>
      <c r="Y17" s="21"/>
      <c r="Z17" s="21"/>
      <c r="AA17" s="21"/>
      <c r="AB17" s="21"/>
      <c r="AC17" s="21"/>
      <c r="AD17" s="5"/>
    </row>
    <row r="18" spans="1:30">
      <c r="A18" s="20" t="s">
        <v>42</v>
      </c>
      <c r="B18" s="21"/>
      <c r="C18" s="22"/>
      <c r="D18" s="22">
        <v>1560</v>
      </c>
      <c r="E18" s="22">
        <v>1515</v>
      </c>
      <c r="F18" s="22">
        <v>104.1</v>
      </c>
      <c r="G18" s="22">
        <v>135</v>
      </c>
      <c r="H18" s="22">
        <v>95</v>
      </c>
      <c r="I18" s="22">
        <v>425</v>
      </c>
      <c r="J18" s="22">
        <v>520</v>
      </c>
      <c r="K18" s="22">
        <v>399</v>
      </c>
      <c r="L18" s="22">
        <v>17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1"/>
      <c r="T18" s="21"/>
      <c r="U18" s="21">
        <v>1172</v>
      </c>
      <c r="V18" s="21">
        <v>388</v>
      </c>
      <c r="W18" s="21"/>
      <c r="X18" s="21"/>
      <c r="Y18" s="21"/>
      <c r="Z18" s="21"/>
      <c r="AA18" s="21"/>
      <c r="AB18" s="21"/>
      <c r="AC18" s="21"/>
    </row>
    <row r="19" spans="1:30">
      <c r="A19" s="20" t="s">
        <v>43</v>
      </c>
      <c r="B19" s="21"/>
      <c r="C19" s="22"/>
      <c r="D19" s="22">
        <v>1200</v>
      </c>
      <c r="E19" s="22">
        <v>1200</v>
      </c>
      <c r="F19" s="22">
        <v>590</v>
      </c>
      <c r="G19" s="22">
        <v>350</v>
      </c>
      <c r="H19" s="22">
        <v>330</v>
      </c>
      <c r="I19" s="22">
        <v>150</v>
      </c>
      <c r="J19" s="22">
        <v>113</v>
      </c>
      <c r="K19" s="22">
        <v>15</v>
      </c>
      <c r="L19" s="22">
        <v>2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1">
        <v>940</v>
      </c>
      <c r="T19" s="21">
        <v>260</v>
      </c>
      <c r="U19" s="21"/>
      <c r="V19" s="21"/>
      <c r="W19" s="21"/>
      <c r="X19" s="21"/>
      <c r="Y19" s="21"/>
      <c r="Z19" s="21"/>
      <c r="AA19" s="21"/>
      <c r="AB19" s="21"/>
      <c r="AC19" s="21"/>
    </row>
    <row r="20" spans="1:30">
      <c r="A20" s="20" t="s">
        <v>44</v>
      </c>
      <c r="B20" s="21"/>
      <c r="C20" s="22"/>
      <c r="D20" s="22">
        <v>2064</v>
      </c>
      <c r="E20" s="22">
        <v>2064</v>
      </c>
      <c r="F20" s="22">
        <v>473.8</v>
      </c>
      <c r="G20" s="22">
        <v>360</v>
      </c>
      <c r="H20" s="22">
        <v>365</v>
      </c>
      <c r="I20" s="22">
        <v>612</v>
      </c>
      <c r="J20" s="22">
        <v>503</v>
      </c>
      <c r="K20" s="22">
        <v>110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1">
        <v>90</v>
      </c>
      <c r="T20" s="25">
        <v>415</v>
      </c>
      <c r="U20" s="25">
        <v>1578</v>
      </c>
      <c r="V20" s="21"/>
      <c r="W20" s="21"/>
      <c r="X20" s="21"/>
      <c r="Y20" s="21"/>
      <c r="Z20" s="21"/>
      <c r="AA20" s="21"/>
      <c r="AB20" s="21"/>
      <c r="AC20" s="21"/>
    </row>
    <row r="21" spans="1:30">
      <c r="A21" s="20" t="s">
        <v>45</v>
      </c>
      <c r="B21" s="21"/>
      <c r="C21" s="22"/>
      <c r="D21" s="22">
        <v>750</v>
      </c>
      <c r="E21" s="22">
        <v>700</v>
      </c>
      <c r="F21" s="22">
        <v>76</v>
      </c>
      <c r="G21" s="22">
        <v>175</v>
      </c>
      <c r="H21" s="22">
        <v>153</v>
      </c>
      <c r="I21" s="22">
        <v>265</v>
      </c>
      <c r="J21" s="22">
        <v>217</v>
      </c>
      <c r="K21" s="22">
        <v>39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1"/>
      <c r="T21" s="21">
        <v>750</v>
      </c>
      <c r="U21" s="21"/>
      <c r="V21" s="21"/>
      <c r="W21" s="21"/>
      <c r="X21" s="21"/>
      <c r="Y21" s="21"/>
      <c r="Z21" s="21"/>
      <c r="AA21" s="21"/>
      <c r="AB21" s="21"/>
      <c r="AC21" s="21"/>
    </row>
    <row r="22" spans="1:30">
      <c r="A22" s="20" t="s">
        <v>46</v>
      </c>
      <c r="B22" s="21"/>
      <c r="C22" s="22"/>
      <c r="D22" s="22">
        <v>530</v>
      </c>
      <c r="E22" s="22">
        <v>530</v>
      </c>
      <c r="F22" s="22">
        <v>215</v>
      </c>
      <c r="G22" s="22">
        <v>170</v>
      </c>
      <c r="H22" s="22">
        <v>140</v>
      </c>
      <c r="I22" s="22">
        <v>127</v>
      </c>
      <c r="J22" s="22">
        <v>43</v>
      </c>
      <c r="K22" s="22">
        <v>5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1"/>
      <c r="T22" s="21">
        <v>530</v>
      </c>
      <c r="U22" s="21"/>
      <c r="V22" s="21"/>
      <c r="W22" s="21"/>
      <c r="X22" s="21"/>
      <c r="Y22" s="21"/>
      <c r="Z22" s="21"/>
      <c r="AA22" s="21"/>
      <c r="AB22" s="21"/>
      <c r="AC22" s="21"/>
    </row>
    <row r="23" spans="1:30">
      <c r="A23" s="20" t="s">
        <v>47</v>
      </c>
      <c r="B23" s="21"/>
      <c r="C23" s="22"/>
      <c r="D23" s="22">
        <v>853.9000000000002</v>
      </c>
      <c r="E23" s="22">
        <v>853.9000000000002</v>
      </c>
      <c r="F23" s="22">
        <v>70.2</v>
      </c>
      <c r="G23" s="22">
        <v>280</v>
      </c>
      <c r="H23" s="22">
        <v>437</v>
      </c>
      <c r="I23" s="22">
        <v>347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1"/>
      <c r="T23" s="21">
        <v>854</v>
      </c>
      <c r="U23" s="21"/>
      <c r="V23" s="21"/>
      <c r="W23" s="21"/>
      <c r="X23" s="21"/>
      <c r="Y23" s="21"/>
      <c r="Z23" s="21"/>
      <c r="AA23" s="21"/>
      <c r="AB23" s="21"/>
      <c r="AC23" s="21"/>
    </row>
    <row r="24" spans="1:30">
      <c r="A24" s="26"/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30">
      <c r="A25" s="14" t="s">
        <v>48</v>
      </c>
      <c r="B25" s="15"/>
      <c r="C25" s="15"/>
      <c r="D25" s="16"/>
      <c r="E25" s="16"/>
      <c r="F25" s="16"/>
      <c r="G25" s="17"/>
      <c r="H25" s="17"/>
      <c r="I25" s="18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30">
      <c r="A26" s="20" t="s">
        <v>49</v>
      </c>
      <c r="B26" s="15"/>
      <c r="C26" s="15"/>
      <c r="D26" s="22">
        <v>123</v>
      </c>
      <c r="E26" s="22">
        <v>123</v>
      </c>
      <c r="F26" s="22">
        <v>105</v>
      </c>
      <c r="G26" s="22">
        <v>17</v>
      </c>
      <c r="H26" s="22">
        <v>15</v>
      </c>
      <c r="I26" s="22">
        <v>3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1">
        <v>3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30">
      <c r="A27" s="20" t="s">
        <v>50</v>
      </c>
      <c r="B27" s="21"/>
      <c r="C27" s="22"/>
      <c r="D27" s="22">
        <v>113</v>
      </c>
      <c r="E27" s="22">
        <v>113</v>
      </c>
      <c r="F27" s="22">
        <v>65</v>
      </c>
      <c r="G27" s="22">
        <v>30</v>
      </c>
      <c r="H27" s="22">
        <v>19</v>
      </c>
      <c r="I27" s="22">
        <v>18</v>
      </c>
      <c r="J27" s="22">
        <v>11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1">
        <v>20</v>
      </c>
      <c r="T27" s="21">
        <v>10</v>
      </c>
      <c r="U27" s="21"/>
      <c r="V27" s="21"/>
      <c r="W27" s="21"/>
      <c r="X27" s="21"/>
      <c r="Y27" s="21"/>
      <c r="Z27" s="21"/>
      <c r="AA27" s="21"/>
      <c r="AB27" s="21"/>
      <c r="AC27" s="21"/>
    </row>
    <row r="28" spans="1:30">
      <c r="A28" s="20" t="s">
        <v>51</v>
      </c>
      <c r="B28" s="21"/>
      <c r="C28" s="22"/>
      <c r="D28" s="22">
        <v>350</v>
      </c>
      <c r="E28" s="22">
        <v>350</v>
      </c>
      <c r="F28" s="22">
        <v>292</v>
      </c>
      <c r="G28" s="22">
        <v>15</v>
      </c>
      <c r="H28" s="22">
        <v>57</v>
      </c>
      <c r="I28" s="22">
        <v>1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1">
        <v>10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30">
      <c r="A29" s="20" t="s">
        <v>223</v>
      </c>
      <c r="B29" s="21"/>
      <c r="C29" s="22"/>
      <c r="D29" s="22">
        <v>272</v>
      </c>
      <c r="E29" s="22">
        <v>385</v>
      </c>
      <c r="F29" s="22">
        <v>97</v>
      </c>
      <c r="G29" s="22">
        <v>35</v>
      </c>
      <c r="H29" s="22">
        <v>35</v>
      </c>
      <c r="I29" s="22">
        <v>35</v>
      </c>
      <c r="J29" s="22">
        <v>35</v>
      </c>
      <c r="K29" s="22">
        <v>35</v>
      </c>
      <c r="L29" s="22">
        <v>35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1">
        <v>35</v>
      </c>
      <c r="T29" s="21">
        <v>35</v>
      </c>
      <c r="U29" s="21">
        <v>35</v>
      </c>
      <c r="V29" s="21">
        <v>35</v>
      </c>
      <c r="W29" s="21"/>
      <c r="X29" s="21"/>
      <c r="Y29" s="21"/>
      <c r="Z29" s="21"/>
      <c r="AA29" s="21"/>
      <c r="AB29" s="21"/>
      <c r="AC29" s="21"/>
    </row>
    <row r="30" spans="1:30">
      <c r="A30" s="20" t="s">
        <v>53</v>
      </c>
      <c r="B30" s="21"/>
      <c r="C30" s="22"/>
      <c r="D30" s="22">
        <v>105</v>
      </c>
      <c r="E30" s="22">
        <v>105</v>
      </c>
      <c r="F30" s="22">
        <v>84</v>
      </c>
      <c r="G30" s="22">
        <v>10</v>
      </c>
      <c r="H30" s="22">
        <v>20</v>
      </c>
      <c r="I30" s="22">
        <v>1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1">
        <v>10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30" s="24" customFormat="1">
      <c r="A31" s="20" t="s">
        <v>224</v>
      </c>
      <c r="B31" s="21"/>
      <c r="C31" s="22"/>
      <c r="D31" s="22">
        <v>128</v>
      </c>
      <c r="E31" s="22">
        <v>164</v>
      </c>
      <c r="F31" s="22">
        <v>53</v>
      </c>
      <c r="G31" s="22">
        <v>30</v>
      </c>
      <c r="H31" s="22">
        <v>15</v>
      </c>
      <c r="I31" s="22">
        <v>15</v>
      </c>
      <c r="J31" s="22">
        <v>15</v>
      </c>
      <c r="K31" s="22">
        <v>15</v>
      </c>
      <c r="L31" s="22">
        <v>15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1">
        <v>15</v>
      </c>
      <c r="T31" s="21">
        <v>15</v>
      </c>
      <c r="U31" s="21">
        <v>15</v>
      </c>
      <c r="V31" s="21">
        <v>15</v>
      </c>
      <c r="W31" s="21"/>
      <c r="X31" s="21"/>
      <c r="Y31" s="21"/>
      <c r="Z31" s="21"/>
      <c r="AA31" s="21"/>
      <c r="AB31" s="21"/>
      <c r="AC31" s="21"/>
      <c r="AD31"/>
    </row>
    <row r="32" spans="1:30" s="24" customFormat="1">
      <c r="A32" s="20" t="s">
        <v>55</v>
      </c>
      <c r="B32" s="21"/>
      <c r="C32" s="22"/>
      <c r="D32" s="22">
        <v>150</v>
      </c>
      <c r="E32" s="22">
        <v>150</v>
      </c>
      <c r="F32" s="22">
        <v>40</v>
      </c>
      <c r="G32" s="22">
        <v>60</v>
      </c>
      <c r="H32" s="22">
        <v>106</v>
      </c>
      <c r="I32" s="22">
        <v>4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1">
        <v>10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/>
    </row>
    <row r="33" spans="1:30">
      <c r="A33" s="20" t="s">
        <v>56</v>
      </c>
      <c r="B33" s="21"/>
      <c r="C33" s="22"/>
      <c r="D33" s="22">
        <v>554</v>
      </c>
      <c r="E33" s="22">
        <v>554</v>
      </c>
      <c r="F33" s="22">
        <v>463</v>
      </c>
      <c r="G33" s="22">
        <v>70</v>
      </c>
      <c r="H33" s="22">
        <v>64</v>
      </c>
      <c r="I33" s="22">
        <v>27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1">
        <v>250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5"/>
    </row>
    <row r="34" spans="1:30">
      <c r="A34" s="20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30">
      <c r="A35" s="26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30" s="24" customFormat="1">
      <c r="A36" s="27" t="s">
        <v>57</v>
      </c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/>
    </row>
    <row r="37" spans="1:30" s="24" customFormat="1">
      <c r="A37" s="27"/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/>
    </row>
    <row r="38" spans="1:30" s="24" customFormat="1">
      <c r="A38" s="27" t="s">
        <v>58</v>
      </c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/>
    </row>
    <row r="39" spans="1:30" s="24" customFormat="1">
      <c r="A39" s="27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/>
    </row>
    <row r="40" spans="1:30">
      <c r="A40" s="28" t="s">
        <v>59</v>
      </c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30">
      <c r="A41" s="30" t="s">
        <v>60</v>
      </c>
      <c r="B41" s="21" t="s">
        <v>61</v>
      </c>
      <c r="C41" s="22">
        <v>2</v>
      </c>
      <c r="D41" s="22">
        <v>143</v>
      </c>
      <c r="E41" s="22">
        <v>143</v>
      </c>
      <c r="F41" s="22">
        <v>0</v>
      </c>
      <c r="G41" s="22">
        <v>2</v>
      </c>
      <c r="H41" s="22">
        <v>0</v>
      </c>
      <c r="I41" s="22">
        <v>2.5</v>
      </c>
      <c r="J41" s="22">
        <v>20</v>
      </c>
      <c r="K41" s="22">
        <v>20</v>
      </c>
      <c r="L41" s="22">
        <v>60</v>
      </c>
      <c r="M41" s="22">
        <v>40.5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9"/>
      <c r="T41" s="29"/>
      <c r="U41" s="29"/>
      <c r="V41" s="29"/>
      <c r="W41" s="25">
        <v>143</v>
      </c>
      <c r="X41" s="25"/>
      <c r="Y41" s="25"/>
      <c r="Z41" s="25"/>
      <c r="AA41" s="25"/>
      <c r="AB41" s="25"/>
      <c r="AC41" s="31" t="s">
        <v>62</v>
      </c>
    </row>
    <row r="42" spans="1:30">
      <c r="A42" s="30" t="s">
        <v>63</v>
      </c>
      <c r="B42" s="21" t="s">
        <v>61</v>
      </c>
      <c r="C42" s="22">
        <v>5</v>
      </c>
      <c r="D42" s="22">
        <v>500</v>
      </c>
      <c r="E42" s="22">
        <v>500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4</v>
      </c>
      <c r="N42" s="22">
        <v>30</v>
      </c>
      <c r="O42" s="22">
        <v>115</v>
      </c>
      <c r="P42" s="22">
        <v>180</v>
      </c>
      <c r="Q42" s="22">
        <v>171</v>
      </c>
      <c r="R42" s="22">
        <v>0</v>
      </c>
      <c r="S42" s="29"/>
      <c r="T42" s="29"/>
      <c r="U42" s="29"/>
      <c r="V42" s="29"/>
      <c r="W42" s="25"/>
      <c r="X42" s="25"/>
      <c r="Y42" s="25"/>
      <c r="Z42" s="25"/>
      <c r="AA42" s="25">
        <v>500</v>
      </c>
      <c r="AB42" s="25"/>
      <c r="AC42" s="31" t="s">
        <v>62</v>
      </c>
      <c r="AD42" s="5"/>
    </row>
    <row r="43" spans="1:30">
      <c r="A43" s="30" t="s">
        <v>64</v>
      </c>
      <c r="B43" s="21" t="s">
        <v>61</v>
      </c>
      <c r="C43" s="22">
        <v>10</v>
      </c>
      <c r="D43" s="22">
        <v>190</v>
      </c>
      <c r="E43" s="22">
        <v>190</v>
      </c>
      <c r="F43" s="22">
        <v>0.2</v>
      </c>
      <c r="G43" s="22">
        <v>3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2</v>
      </c>
      <c r="R43" s="22">
        <v>5</v>
      </c>
      <c r="S43" s="29"/>
      <c r="T43" s="29"/>
      <c r="U43" s="29"/>
      <c r="V43" s="29"/>
      <c r="W43" s="25"/>
      <c r="X43" s="25"/>
      <c r="Y43" s="25"/>
      <c r="Z43" s="25"/>
      <c r="AA43" s="25"/>
      <c r="AB43" s="25"/>
      <c r="AC43" s="31" t="s">
        <v>62</v>
      </c>
    </row>
    <row r="44" spans="1:30">
      <c r="A44" s="30" t="s">
        <v>65</v>
      </c>
      <c r="B44" s="21" t="s">
        <v>61</v>
      </c>
      <c r="C44" s="22">
        <v>10</v>
      </c>
      <c r="D44" s="22">
        <v>600</v>
      </c>
      <c r="E44" s="22">
        <v>600</v>
      </c>
      <c r="F44" s="22">
        <v>0</v>
      </c>
      <c r="G44" s="22">
        <v>3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1"/>
      <c r="T44" s="21"/>
      <c r="U44" s="21"/>
      <c r="V44" s="21"/>
      <c r="W44" s="25"/>
      <c r="X44" s="25"/>
      <c r="Y44" s="25"/>
      <c r="Z44" s="25"/>
      <c r="AA44" s="25"/>
      <c r="AB44" s="25"/>
      <c r="AC44" s="31" t="s">
        <v>62</v>
      </c>
    </row>
    <row r="45" spans="1:30">
      <c r="A45" s="30" t="s">
        <v>66</v>
      </c>
      <c r="B45" s="21" t="s">
        <v>61</v>
      </c>
      <c r="C45" s="22">
        <v>10</v>
      </c>
      <c r="D45" s="22">
        <v>315</v>
      </c>
      <c r="E45" s="22">
        <v>315</v>
      </c>
      <c r="F45" s="22">
        <v>0.9</v>
      </c>
      <c r="G45" s="22">
        <v>15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31" t="s">
        <v>62</v>
      </c>
    </row>
    <row r="46" spans="1:30">
      <c r="A46" s="30" t="s">
        <v>67</v>
      </c>
      <c r="B46" s="21" t="s">
        <v>61</v>
      </c>
      <c r="C46" s="22">
        <v>10</v>
      </c>
      <c r="D46" s="22">
        <v>540</v>
      </c>
      <c r="E46" s="22">
        <v>540</v>
      </c>
      <c r="F46" s="22">
        <v>0</v>
      </c>
      <c r="G46" s="22">
        <v>4</v>
      </c>
      <c r="H46" s="22">
        <v>1</v>
      </c>
      <c r="I46" s="22">
        <v>1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31" t="s">
        <v>62</v>
      </c>
    </row>
    <row r="47" spans="1:30">
      <c r="A47" s="30" t="s">
        <v>68</v>
      </c>
      <c r="B47" s="21" t="s">
        <v>61</v>
      </c>
      <c r="C47" s="22">
        <v>1</v>
      </c>
      <c r="D47" s="22">
        <v>500</v>
      </c>
      <c r="E47" s="22">
        <v>0</v>
      </c>
      <c r="F47" s="22">
        <v>2.2000000000000002</v>
      </c>
      <c r="G47" s="22">
        <v>0</v>
      </c>
      <c r="H47" s="22">
        <v>5</v>
      </c>
      <c r="I47" s="22">
        <v>10</v>
      </c>
      <c r="J47" s="22">
        <v>73</v>
      </c>
      <c r="K47" s="22">
        <v>210</v>
      </c>
      <c r="L47" s="22">
        <v>200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1"/>
      <c r="T47" s="21"/>
      <c r="U47" s="21"/>
      <c r="V47" s="21">
        <v>500</v>
      </c>
      <c r="W47" s="21"/>
      <c r="X47" s="21"/>
      <c r="Y47" s="21"/>
      <c r="Z47" s="21"/>
      <c r="AA47" s="21"/>
      <c r="AB47" s="21"/>
      <c r="AC47" s="21" t="s">
        <v>69</v>
      </c>
    </row>
    <row r="48" spans="1:30">
      <c r="A48" s="28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</row>
    <row r="49" spans="1:30">
      <c r="A49" s="28" t="s">
        <v>70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</row>
    <row r="50" spans="1:30">
      <c r="A50" s="30" t="s">
        <v>228</v>
      </c>
      <c r="B50" s="21" t="s">
        <v>61</v>
      </c>
      <c r="C50" s="22">
        <v>6</v>
      </c>
      <c r="D50" s="22">
        <v>450</v>
      </c>
      <c r="E50" s="22">
        <v>450</v>
      </c>
      <c r="F50" s="22">
        <v>6</v>
      </c>
      <c r="G50" s="22">
        <v>55</v>
      </c>
      <c r="H50" s="22">
        <v>20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180</v>
      </c>
      <c r="O50" s="22">
        <v>195</v>
      </c>
      <c r="P50" s="22">
        <v>49</v>
      </c>
      <c r="Q50" s="22">
        <v>0</v>
      </c>
      <c r="R50" s="22">
        <v>0</v>
      </c>
      <c r="S50" s="29"/>
      <c r="T50" s="29"/>
      <c r="U50" s="29"/>
      <c r="V50" s="29"/>
      <c r="W50" s="29"/>
      <c r="X50" s="32"/>
      <c r="Y50" s="32"/>
      <c r="Z50" s="32">
        <v>450</v>
      </c>
      <c r="AA50" s="32"/>
      <c r="AB50" s="29"/>
      <c r="AC50" s="31" t="s">
        <v>72</v>
      </c>
    </row>
    <row r="51" spans="1:30">
      <c r="A51" s="30" t="s">
        <v>73</v>
      </c>
      <c r="B51" s="21" t="s">
        <v>61</v>
      </c>
      <c r="C51" s="22">
        <v>3</v>
      </c>
      <c r="D51" s="22">
        <v>504</v>
      </c>
      <c r="E51" s="22">
        <v>504</v>
      </c>
      <c r="F51" s="22">
        <v>0.4</v>
      </c>
      <c r="G51" s="22">
        <v>14</v>
      </c>
      <c r="H51" s="22">
        <v>0</v>
      </c>
      <c r="I51" s="22">
        <v>0</v>
      </c>
      <c r="J51" s="22">
        <v>0</v>
      </c>
      <c r="K51" s="22">
        <v>17</v>
      </c>
      <c r="L51" s="22">
        <v>39</v>
      </c>
      <c r="M51" s="22">
        <v>236</v>
      </c>
      <c r="N51" s="22">
        <v>212</v>
      </c>
      <c r="O51" s="22">
        <v>0</v>
      </c>
      <c r="P51" s="22">
        <v>0</v>
      </c>
      <c r="Q51" s="22">
        <v>0</v>
      </c>
      <c r="R51" s="22">
        <v>0</v>
      </c>
      <c r="S51" s="29"/>
      <c r="T51" s="29"/>
      <c r="U51" s="29"/>
      <c r="V51" s="29"/>
      <c r="W51" s="29"/>
      <c r="X51" s="32">
        <v>504</v>
      </c>
      <c r="Y51" s="32"/>
      <c r="Z51" s="32"/>
      <c r="AA51" s="32"/>
      <c r="AB51" s="29"/>
      <c r="AC51" s="31" t="s">
        <v>72</v>
      </c>
      <c r="AD51" s="5"/>
    </row>
    <row r="52" spans="1:30">
      <c r="A52" s="30" t="s">
        <v>74</v>
      </c>
      <c r="B52" s="21" t="s">
        <v>61</v>
      </c>
      <c r="C52" s="22">
        <v>9</v>
      </c>
      <c r="D52" s="22">
        <v>775</v>
      </c>
      <c r="E52" s="22">
        <v>775</v>
      </c>
      <c r="F52" s="22">
        <v>4.4000000000000004</v>
      </c>
      <c r="G52" s="22">
        <v>5</v>
      </c>
      <c r="H52" s="22">
        <v>1</v>
      </c>
      <c r="I52" s="22">
        <v>1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9"/>
      <c r="T52" s="29"/>
      <c r="U52" s="29"/>
      <c r="V52" s="29"/>
      <c r="W52" s="29"/>
      <c r="X52" s="32"/>
      <c r="Y52" s="32"/>
      <c r="Z52" s="32"/>
      <c r="AA52" s="32"/>
      <c r="AB52" s="29"/>
      <c r="AC52" s="31" t="s">
        <v>72</v>
      </c>
    </row>
    <row r="53" spans="1:30">
      <c r="A53" s="30" t="s">
        <v>75</v>
      </c>
      <c r="B53" s="21" t="s">
        <v>61</v>
      </c>
      <c r="C53" s="22">
        <v>1</v>
      </c>
      <c r="D53" s="22">
        <v>140</v>
      </c>
      <c r="E53" s="22">
        <v>140</v>
      </c>
      <c r="F53" s="22">
        <v>2</v>
      </c>
      <c r="G53" s="22">
        <v>10</v>
      </c>
      <c r="H53" s="22">
        <v>25</v>
      </c>
      <c r="I53" s="22">
        <v>48</v>
      </c>
      <c r="J53" s="22">
        <v>29</v>
      </c>
      <c r="K53" s="22">
        <v>25</v>
      </c>
      <c r="L53" s="22">
        <v>11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9"/>
      <c r="T53" s="25">
        <v>75</v>
      </c>
      <c r="U53" s="25">
        <v>32</v>
      </c>
      <c r="V53" s="25">
        <v>33</v>
      </c>
      <c r="W53" s="29"/>
      <c r="X53" s="29"/>
      <c r="Y53" s="29"/>
      <c r="Z53" s="29"/>
      <c r="AA53" s="29"/>
      <c r="AB53" s="29"/>
      <c r="AC53" s="31" t="s">
        <v>72</v>
      </c>
      <c r="AD53" s="5"/>
    </row>
    <row r="54" spans="1:30">
      <c r="A54" s="30" t="s">
        <v>229</v>
      </c>
      <c r="B54" s="21" t="s">
        <v>61</v>
      </c>
      <c r="C54" s="22">
        <v>1</v>
      </c>
      <c r="D54" s="22">
        <v>570</v>
      </c>
      <c r="E54" s="22">
        <v>570</v>
      </c>
      <c r="F54" s="22">
        <v>15</v>
      </c>
      <c r="G54" s="22">
        <v>60</v>
      </c>
      <c r="H54" s="22">
        <v>80</v>
      </c>
      <c r="I54" s="22">
        <v>197</v>
      </c>
      <c r="J54" s="22">
        <v>198</v>
      </c>
      <c r="K54" s="22">
        <v>80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1"/>
      <c r="T54" s="21">
        <v>228</v>
      </c>
      <c r="U54" s="21">
        <v>342</v>
      </c>
      <c r="V54" s="21"/>
      <c r="W54" s="21"/>
      <c r="X54" s="21"/>
      <c r="Y54" s="21"/>
      <c r="Z54" s="21"/>
      <c r="AA54" s="21"/>
      <c r="AB54" s="21"/>
      <c r="AC54" s="31" t="s">
        <v>72</v>
      </c>
    </row>
    <row r="55" spans="1:30">
      <c r="A55" s="30"/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5"/>
    </row>
    <row r="56" spans="1:30">
      <c r="A56" s="28" t="s">
        <v>78</v>
      </c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5"/>
    </row>
    <row r="57" spans="1:30">
      <c r="A57" s="30" t="s">
        <v>79</v>
      </c>
      <c r="B57" s="21" t="s">
        <v>61</v>
      </c>
      <c r="C57" s="22">
        <v>8</v>
      </c>
      <c r="D57" s="22">
        <v>105</v>
      </c>
      <c r="E57" s="22">
        <v>330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2</v>
      </c>
      <c r="P57" s="22">
        <v>30</v>
      </c>
      <c r="Q57" s="22">
        <v>73</v>
      </c>
      <c r="R57" s="22">
        <v>0</v>
      </c>
      <c r="S57" s="21"/>
      <c r="T57" s="21"/>
      <c r="U57" s="21"/>
      <c r="V57" s="21"/>
      <c r="W57" s="21"/>
      <c r="X57" s="21"/>
      <c r="Y57" s="21"/>
      <c r="Z57" s="21"/>
      <c r="AA57" s="21">
        <v>105</v>
      </c>
      <c r="AB57" s="21"/>
      <c r="AC57" s="21"/>
    </row>
    <row r="58" spans="1:30">
      <c r="A58" s="30" t="s">
        <v>80</v>
      </c>
      <c r="B58" s="21" t="s">
        <v>61</v>
      </c>
      <c r="C58" s="22">
        <v>11</v>
      </c>
      <c r="D58" s="22">
        <v>250</v>
      </c>
      <c r="E58" s="22">
        <v>250</v>
      </c>
      <c r="F58" s="22">
        <v>0</v>
      </c>
      <c r="G58" s="22">
        <v>0</v>
      </c>
      <c r="H58" s="22">
        <v>0</v>
      </c>
      <c r="I58" s="22">
        <v>1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30">
      <c r="A59" s="30" t="s">
        <v>81</v>
      </c>
      <c r="B59" s="21" t="s">
        <v>61</v>
      </c>
      <c r="C59" s="22">
        <v>10</v>
      </c>
      <c r="D59" s="22">
        <v>140</v>
      </c>
      <c r="E59" s="22">
        <v>140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2</v>
      </c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30">
      <c r="A60" s="30" t="s">
        <v>82</v>
      </c>
      <c r="B60" s="21" t="s">
        <v>61</v>
      </c>
      <c r="C60" s="22">
        <v>8</v>
      </c>
      <c r="D60" s="22">
        <v>1000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2</v>
      </c>
      <c r="P60" s="22">
        <v>5</v>
      </c>
      <c r="Q60" s="22">
        <v>30</v>
      </c>
      <c r="R60" s="22">
        <v>180</v>
      </c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30">
      <c r="A61" s="30" t="s">
        <v>83</v>
      </c>
      <c r="B61" s="21" t="s">
        <v>61</v>
      </c>
      <c r="C61" s="22">
        <v>4</v>
      </c>
      <c r="D61" s="22">
        <v>500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5</v>
      </c>
      <c r="M61" s="22">
        <v>85</v>
      </c>
      <c r="N61" s="22">
        <v>210</v>
      </c>
      <c r="O61" s="22">
        <v>200</v>
      </c>
      <c r="P61" s="22">
        <v>0</v>
      </c>
      <c r="Q61" s="22">
        <v>0</v>
      </c>
      <c r="R61" s="22">
        <v>0</v>
      </c>
      <c r="S61" s="21"/>
      <c r="T61" s="21"/>
      <c r="U61" s="21"/>
      <c r="V61" s="21"/>
      <c r="W61" s="21"/>
      <c r="X61" s="21"/>
      <c r="Y61" s="21">
        <v>500</v>
      </c>
      <c r="Z61" s="21"/>
      <c r="AA61" s="21"/>
      <c r="AB61" s="21"/>
      <c r="AC61" s="21"/>
    </row>
    <row r="62" spans="1:30">
      <c r="A62" s="30"/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5"/>
    </row>
    <row r="63" spans="1:30">
      <c r="A63" s="28" t="s">
        <v>84</v>
      </c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5"/>
    </row>
    <row r="64" spans="1:30">
      <c r="A64" s="30" t="s">
        <v>85</v>
      </c>
      <c r="B64" s="21"/>
      <c r="C64" s="22"/>
      <c r="D64" s="22">
        <v>0</v>
      </c>
      <c r="E64" s="22">
        <v>325</v>
      </c>
      <c r="F64" s="22">
        <v>10.6</v>
      </c>
      <c r="G64" s="22">
        <v>15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9"/>
      <c r="T64" s="29"/>
      <c r="U64" s="29"/>
      <c r="V64" s="29"/>
      <c r="W64" s="29"/>
      <c r="X64" s="32"/>
      <c r="Y64" s="32"/>
      <c r="Z64" s="32"/>
      <c r="AA64" s="32"/>
      <c r="AB64" s="29"/>
      <c r="AC64" s="31" t="s">
        <v>86</v>
      </c>
    </row>
    <row r="65" spans="1:30">
      <c r="A65" s="30" t="s">
        <v>87</v>
      </c>
      <c r="B65" s="21"/>
      <c r="C65" s="22"/>
      <c r="D65" s="22">
        <v>0</v>
      </c>
      <c r="E65" s="22">
        <v>120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9"/>
      <c r="T65" s="29"/>
      <c r="U65" s="29"/>
      <c r="V65" s="29"/>
      <c r="W65" s="29"/>
      <c r="X65" s="32"/>
      <c r="Y65" s="32"/>
      <c r="Z65" s="32"/>
      <c r="AA65" s="32"/>
      <c r="AB65" s="29"/>
      <c r="AC65" s="31" t="s">
        <v>86</v>
      </c>
    </row>
    <row r="66" spans="1:30">
      <c r="A66" s="30" t="s">
        <v>88</v>
      </c>
      <c r="B66" s="21"/>
      <c r="C66" s="22"/>
      <c r="D66" s="22">
        <v>0</v>
      </c>
      <c r="E66" s="22">
        <v>650</v>
      </c>
      <c r="F66" s="22">
        <v>0</v>
      </c>
      <c r="G66" s="22">
        <v>5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9"/>
      <c r="T66" s="29"/>
      <c r="U66" s="29"/>
      <c r="V66" s="29"/>
      <c r="W66" s="29"/>
      <c r="X66" s="32"/>
      <c r="Y66" s="32"/>
      <c r="Z66" s="32"/>
      <c r="AA66" s="32"/>
      <c r="AB66" s="29"/>
      <c r="AC66" s="31" t="s">
        <v>86</v>
      </c>
    </row>
    <row r="67" spans="1:30" s="24" customFormat="1">
      <c r="A67" s="30" t="s">
        <v>89</v>
      </c>
      <c r="B67" s="21"/>
      <c r="C67" s="22"/>
      <c r="D67" s="22">
        <v>0</v>
      </c>
      <c r="E67" s="22">
        <v>125</v>
      </c>
      <c r="F67" s="22">
        <v>0</v>
      </c>
      <c r="G67" s="22">
        <v>5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31" t="s">
        <v>86</v>
      </c>
      <c r="AD67"/>
    </row>
    <row r="68" spans="1:30">
      <c r="A68" s="30" t="s">
        <v>90</v>
      </c>
      <c r="B68" s="21"/>
      <c r="C68" s="22"/>
      <c r="D68" s="22">
        <v>0</v>
      </c>
      <c r="E68" s="22">
        <v>135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 t="s">
        <v>91</v>
      </c>
    </row>
    <row r="69" spans="1:30">
      <c r="A69" s="30" t="s">
        <v>92</v>
      </c>
      <c r="B69" s="21"/>
      <c r="C69" s="22"/>
      <c r="D69" s="22">
        <v>0</v>
      </c>
      <c r="E69" s="22">
        <v>150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 t="s">
        <v>91</v>
      </c>
    </row>
    <row r="70" spans="1:30">
      <c r="A70" s="30" t="s">
        <v>93</v>
      </c>
      <c r="B70" s="21"/>
      <c r="C70" s="22"/>
      <c r="D70" s="22">
        <v>0</v>
      </c>
      <c r="E70" s="22">
        <v>150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 t="s">
        <v>91</v>
      </c>
    </row>
    <row r="71" spans="1:30">
      <c r="A71" s="30" t="s">
        <v>94</v>
      </c>
      <c r="B71" s="21"/>
      <c r="C71" s="22"/>
      <c r="D71" s="22">
        <v>0</v>
      </c>
      <c r="E71" s="22">
        <v>140</v>
      </c>
      <c r="F71" s="22">
        <v>0</v>
      </c>
      <c r="G71" s="22">
        <v>2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 t="s">
        <v>91</v>
      </c>
    </row>
    <row r="72" spans="1:30">
      <c r="A72" s="20" t="s">
        <v>95</v>
      </c>
      <c r="B72" s="21"/>
      <c r="C72" s="22"/>
      <c r="D72" s="22">
        <v>0</v>
      </c>
      <c r="E72" s="22">
        <v>215</v>
      </c>
      <c r="F72" s="22">
        <v>0</v>
      </c>
      <c r="G72" s="22">
        <v>55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 t="s">
        <v>91</v>
      </c>
    </row>
    <row r="73" spans="1:30">
      <c r="A73" s="26"/>
      <c r="B73" s="33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pans="1:30">
      <c r="A74" s="27" t="s">
        <v>96</v>
      </c>
      <c r="B74" s="33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pans="1:30">
      <c r="A75" s="34"/>
      <c r="B75" s="35"/>
      <c r="C75" s="35"/>
      <c r="D75" s="35"/>
      <c r="E75" s="35"/>
      <c r="F75" s="35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30">
      <c r="A76" s="28" t="s">
        <v>59</v>
      </c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1:30">
      <c r="A77" s="30" t="s">
        <v>97</v>
      </c>
      <c r="B77" s="21" t="s">
        <v>61</v>
      </c>
      <c r="C77" s="22">
        <v>6</v>
      </c>
      <c r="D77" s="22">
        <v>100</v>
      </c>
      <c r="E77" s="22">
        <v>100</v>
      </c>
      <c r="F77" s="22">
        <v>1.2</v>
      </c>
      <c r="G77" s="22">
        <v>5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2</v>
      </c>
      <c r="O77" s="22">
        <v>10</v>
      </c>
      <c r="P77" s="22">
        <v>40</v>
      </c>
      <c r="Q77" s="22">
        <v>30</v>
      </c>
      <c r="R77" s="22">
        <v>17</v>
      </c>
      <c r="S77" s="21"/>
      <c r="T77" s="21"/>
      <c r="U77" s="21"/>
      <c r="V77" s="21"/>
      <c r="W77" s="25"/>
      <c r="X77" s="25"/>
      <c r="Y77" s="25"/>
      <c r="Z77" s="25"/>
      <c r="AA77" s="25"/>
      <c r="AB77" s="25">
        <v>100</v>
      </c>
      <c r="AC77" s="31" t="s">
        <v>62</v>
      </c>
    </row>
    <row r="78" spans="1:30">
      <c r="A78" s="30" t="s">
        <v>98</v>
      </c>
      <c r="B78" s="21" t="s">
        <v>61</v>
      </c>
      <c r="C78" s="22">
        <v>6</v>
      </c>
      <c r="D78" s="22">
        <v>200</v>
      </c>
      <c r="E78" s="22">
        <v>200</v>
      </c>
      <c r="F78" s="22">
        <v>2.1</v>
      </c>
      <c r="G78" s="22">
        <v>6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3</v>
      </c>
      <c r="O78" s="22">
        <v>15</v>
      </c>
      <c r="P78" s="22">
        <v>70</v>
      </c>
      <c r="Q78" s="22">
        <v>80</v>
      </c>
      <c r="R78" s="22">
        <v>30</v>
      </c>
      <c r="S78" s="21"/>
      <c r="T78" s="21"/>
      <c r="U78" s="21"/>
      <c r="V78" s="21"/>
      <c r="W78" s="25"/>
      <c r="X78" s="25"/>
      <c r="Y78" s="25"/>
      <c r="Z78" s="25"/>
      <c r="AA78" s="25"/>
      <c r="AB78" s="25">
        <v>200</v>
      </c>
      <c r="AC78" s="31" t="s">
        <v>62</v>
      </c>
    </row>
    <row r="79" spans="1:30">
      <c r="A79" s="30"/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1"/>
      <c r="T79" s="21"/>
      <c r="U79" s="21"/>
      <c r="V79" s="21"/>
      <c r="W79" s="25"/>
      <c r="X79" s="25"/>
      <c r="Y79" s="25"/>
      <c r="Z79" s="25"/>
      <c r="AA79" s="25"/>
      <c r="AB79" s="25"/>
      <c r="AC79" s="31"/>
    </row>
    <row r="80" spans="1:30">
      <c r="A80" s="28" t="s">
        <v>99</v>
      </c>
      <c r="B80" s="35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1:30">
      <c r="A81" s="30" t="s">
        <v>100</v>
      </c>
      <c r="B81" s="35" t="s">
        <v>61</v>
      </c>
      <c r="C81" s="22">
        <v>8</v>
      </c>
      <c r="D81" s="22">
        <v>200</v>
      </c>
      <c r="E81" s="22">
        <v>200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2</v>
      </c>
      <c r="R81" s="22">
        <v>100</v>
      </c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30">
      <c r="A82" s="30" t="s">
        <v>101</v>
      </c>
      <c r="B82" s="35" t="s">
        <v>61</v>
      </c>
      <c r="C82" s="22">
        <v>6</v>
      </c>
      <c r="D82" s="22">
        <v>100</v>
      </c>
      <c r="E82" s="22">
        <v>100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5</v>
      </c>
      <c r="O82" s="22">
        <v>25</v>
      </c>
      <c r="P82" s="22">
        <v>50</v>
      </c>
      <c r="Q82" s="22">
        <v>20</v>
      </c>
      <c r="R82" s="22">
        <v>0</v>
      </c>
      <c r="S82" s="23"/>
      <c r="T82" s="23"/>
      <c r="U82" s="23"/>
      <c r="V82" s="23"/>
      <c r="W82" s="23"/>
      <c r="X82" s="23"/>
      <c r="Y82" s="23"/>
      <c r="Z82" s="23"/>
      <c r="AA82" s="21">
        <v>100</v>
      </c>
      <c r="AB82" s="23"/>
      <c r="AC82" s="23"/>
    </row>
    <row r="83" spans="1:30">
      <c r="A83" s="30"/>
      <c r="B83" s="33"/>
      <c r="C83" s="33"/>
      <c r="D83" s="33"/>
      <c r="E83" s="33"/>
      <c r="F83" s="3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pans="1:30">
      <c r="A84" s="19" t="s">
        <v>102</v>
      </c>
      <c r="B84" s="33"/>
      <c r="C84" s="33"/>
      <c r="D84" s="33"/>
      <c r="E84" s="33"/>
      <c r="F84" s="33"/>
      <c r="G84" s="21"/>
      <c r="H84" s="21"/>
      <c r="I84" s="21">
        <v>700</v>
      </c>
      <c r="J84" s="21">
        <v>700</v>
      </c>
      <c r="K84" s="21">
        <v>700</v>
      </c>
      <c r="L84" s="21">
        <v>700</v>
      </c>
      <c r="M84" s="21">
        <v>700</v>
      </c>
      <c r="N84" s="21">
        <v>700</v>
      </c>
      <c r="O84" s="21">
        <v>700</v>
      </c>
      <c r="P84" s="21">
        <v>700</v>
      </c>
      <c r="Q84" s="21">
        <v>700</v>
      </c>
      <c r="R84" s="21">
        <v>700</v>
      </c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1:30">
      <c r="A85" s="28" t="s">
        <v>58</v>
      </c>
      <c r="B85" s="33"/>
      <c r="C85" s="33"/>
      <c r="D85" s="33"/>
      <c r="E85" s="33"/>
      <c r="F85" s="33"/>
      <c r="G85" s="21"/>
      <c r="H85" s="21"/>
      <c r="I85" s="21">
        <v>21</v>
      </c>
      <c r="J85" s="21">
        <v>63</v>
      </c>
      <c r="K85" s="21">
        <v>50</v>
      </c>
      <c r="L85" s="21">
        <v>50</v>
      </c>
      <c r="M85" s="21">
        <v>50</v>
      </c>
      <c r="N85" s="21">
        <v>51</v>
      </c>
      <c r="O85" s="21">
        <v>30</v>
      </c>
      <c r="P85" s="21">
        <v>30</v>
      </c>
      <c r="Q85" s="21">
        <v>25</v>
      </c>
      <c r="R85" s="21">
        <v>0</v>
      </c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5"/>
    </row>
    <row r="86" spans="1:30">
      <c r="A86" s="28" t="s">
        <v>96</v>
      </c>
      <c r="B86" s="33"/>
      <c r="C86" s="33"/>
      <c r="D86" s="33"/>
      <c r="E86" s="33"/>
      <c r="F86" s="33"/>
      <c r="G86" s="21"/>
      <c r="H86" s="21"/>
      <c r="I86" s="21">
        <v>679</v>
      </c>
      <c r="J86" s="21">
        <v>637</v>
      </c>
      <c r="K86" s="21">
        <v>650</v>
      </c>
      <c r="L86" s="21">
        <v>650</v>
      </c>
      <c r="M86" s="21">
        <v>650</v>
      </c>
      <c r="N86" s="21">
        <v>649</v>
      </c>
      <c r="O86" s="21">
        <v>670</v>
      </c>
      <c r="P86" s="21">
        <v>670</v>
      </c>
      <c r="Q86" s="21">
        <v>675</v>
      </c>
      <c r="R86" s="21">
        <v>700</v>
      </c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1:30">
      <c r="A87" s="28"/>
      <c r="B87" s="33"/>
      <c r="C87" s="33"/>
      <c r="D87" s="33"/>
      <c r="E87" s="33"/>
      <c r="F87" s="33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30">
      <c r="A88" s="28" t="s">
        <v>103</v>
      </c>
      <c r="B88" s="33"/>
      <c r="C88" s="33"/>
      <c r="D88" s="33"/>
      <c r="E88" s="33"/>
      <c r="F88" s="33"/>
      <c r="G88" s="21"/>
      <c r="H88" s="21"/>
      <c r="I88" s="21">
        <v>-141.65000000000009</v>
      </c>
      <c r="J88" s="21">
        <v>46.199999999999818</v>
      </c>
      <c r="K88" s="21">
        <v>-38.900000000000091</v>
      </c>
      <c r="L88" s="21">
        <v>135</v>
      </c>
      <c r="M88" s="21">
        <v>57</v>
      </c>
      <c r="N88" s="21">
        <v>-142.5</v>
      </c>
      <c r="O88" s="21">
        <v>-64.5</v>
      </c>
      <c r="P88" s="21">
        <v>0.5</v>
      </c>
      <c r="Q88" s="21">
        <v>17</v>
      </c>
      <c r="R88" s="21">
        <v>91</v>
      </c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30">
      <c r="A89" s="36"/>
      <c r="B89" s="37"/>
      <c r="C89" s="37"/>
      <c r="D89" s="33"/>
      <c r="E89" s="33"/>
      <c r="F89" s="3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pans="1:30" s="24" customFormat="1" ht="13.5" thickBot="1">
      <c r="A90" s="38" t="s">
        <v>104</v>
      </c>
      <c r="B90" s="39"/>
      <c r="C90" s="40"/>
      <c r="D90" s="41"/>
      <c r="E90" s="41"/>
      <c r="F90" s="41"/>
      <c r="G90" s="41"/>
      <c r="H90" s="41"/>
      <c r="I90" s="41">
        <f t="shared" ref="I90:R90" si="0">SUM(I9:I89)-I85-I86</f>
        <v>3899.8500000000004</v>
      </c>
      <c r="J90" s="41">
        <f t="shared" si="0"/>
        <v>3500.2</v>
      </c>
      <c r="K90" s="41">
        <f t="shared" si="0"/>
        <v>2300.1</v>
      </c>
      <c r="L90" s="41">
        <f t="shared" si="0"/>
        <v>1400</v>
      </c>
      <c r="M90" s="41">
        <f t="shared" si="0"/>
        <v>1199.5</v>
      </c>
      <c r="N90" s="41">
        <f t="shared" si="0"/>
        <v>1199.5</v>
      </c>
      <c r="O90" s="41">
        <f t="shared" si="0"/>
        <v>1199.5</v>
      </c>
      <c r="P90" s="41">
        <f t="shared" si="0"/>
        <v>1124.5</v>
      </c>
      <c r="Q90" s="41">
        <f t="shared" si="0"/>
        <v>1125</v>
      </c>
      <c r="R90" s="41">
        <f t="shared" si="0"/>
        <v>1125</v>
      </c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/>
    </row>
    <row r="91" spans="1:30" s="24" customFormat="1">
      <c r="A91" s="42"/>
      <c r="B91" s="43"/>
      <c r="C91" s="43"/>
      <c r="D91" s="43"/>
      <c r="E91" s="43"/>
      <c r="F91" s="43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/>
    </row>
    <row r="92" spans="1:30" s="24" customFormat="1">
      <c r="A92" s="48" t="s">
        <v>225</v>
      </c>
      <c r="B92" s="43"/>
      <c r="C92" s="43"/>
      <c r="D92" s="43"/>
      <c r="E92" s="43"/>
      <c r="F92" s="43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/>
    </row>
    <row r="93" spans="1:30" s="24" customFormat="1">
      <c r="A93" s="43"/>
      <c r="B93" s="43"/>
      <c r="C93" s="43"/>
      <c r="D93" s="43"/>
      <c r="E93" s="43"/>
      <c r="F93" s="43"/>
      <c r="G93" s="44"/>
      <c r="H93" s="44"/>
      <c r="I93" s="44"/>
      <c r="J93" s="44"/>
      <c r="K93" s="44"/>
      <c r="L93" s="44"/>
      <c r="M93" s="44"/>
      <c r="AD93"/>
    </row>
    <row r="94" spans="1:30" s="24" customFormat="1">
      <c r="B94" s="43"/>
      <c r="C94" s="43"/>
      <c r="D94" s="43"/>
      <c r="E94" s="43"/>
      <c r="F94" s="43"/>
      <c r="G94" s="44"/>
      <c r="H94" s="44"/>
      <c r="I94" s="44"/>
      <c r="J94" s="45"/>
      <c r="K94" s="45"/>
      <c r="L94" s="45"/>
      <c r="M94" s="45"/>
      <c r="AD94"/>
    </row>
    <row r="95" spans="1:30" s="24" customFormat="1">
      <c r="B95" s="43"/>
      <c r="C95" s="43"/>
      <c r="D95" s="43"/>
      <c r="E95" s="43"/>
      <c r="F95" s="43"/>
      <c r="G95" s="44"/>
      <c r="H95" s="44"/>
      <c r="I95" s="44"/>
      <c r="J95" s="45"/>
      <c r="K95" s="45"/>
      <c r="L95" s="45"/>
      <c r="M95" s="45"/>
      <c r="AD95"/>
    </row>
    <row r="96" spans="1:30" s="24" customFormat="1">
      <c r="B96" s="43"/>
      <c r="C96" s="43"/>
      <c r="D96" s="43"/>
      <c r="E96" s="43"/>
      <c r="F96" s="43"/>
      <c r="G96" s="44"/>
      <c r="H96" s="44"/>
      <c r="I96" s="44"/>
      <c r="J96" s="45"/>
      <c r="K96" s="45"/>
      <c r="L96" s="45"/>
      <c r="M96" s="45"/>
      <c r="AD96"/>
    </row>
    <row r="97" spans="1:30" s="24" customFormat="1">
      <c r="A97" s="46" t="s">
        <v>105</v>
      </c>
      <c r="B97" s="43"/>
      <c r="C97" s="43"/>
      <c r="D97" s="43"/>
      <c r="E97" s="43"/>
      <c r="F97" s="43"/>
      <c r="G97" s="44"/>
      <c r="H97" s="44"/>
      <c r="I97" s="44"/>
      <c r="J97" s="45"/>
      <c r="K97" s="45"/>
      <c r="L97" s="45"/>
      <c r="M97" s="45"/>
      <c r="AD97"/>
    </row>
    <row r="98" spans="1:30" s="24" customFormat="1">
      <c r="B98" s="43"/>
      <c r="C98" s="43"/>
      <c r="D98" s="43"/>
      <c r="E98" s="43"/>
      <c r="F98" s="43"/>
      <c r="G98" s="44"/>
      <c r="H98" s="44"/>
      <c r="I98" s="44"/>
      <c r="J98" s="45"/>
      <c r="K98" s="45"/>
      <c r="L98" s="45"/>
      <c r="M98" s="45"/>
      <c r="AD98"/>
    </row>
    <row r="99" spans="1:30">
      <c r="A99" s="47" t="s">
        <v>106</v>
      </c>
      <c r="B99" s="48"/>
      <c r="C99" s="48"/>
      <c r="D99" s="48"/>
      <c r="E99" s="48"/>
      <c r="F99" s="48"/>
      <c r="G99" s="49"/>
      <c r="H99" s="49"/>
      <c r="I99" s="50"/>
      <c r="J99" s="50"/>
      <c r="K99" s="50"/>
      <c r="L99" s="50"/>
      <c r="M99" s="50"/>
    </row>
    <row r="100" spans="1:30" ht="12" customHeight="1">
      <c r="A100" s="47" t="s">
        <v>107</v>
      </c>
      <c r="G100" s="51"/>
      <c r="H100" s="51"/>
      <c r="I100" s="52"/>
      <c r="J100" s="51"/>
      <c r="K100" s="51"/>
      <c r="L100" s="51"/>
      <c r="M100" s="51"/>
    </row>
    <row r="101" spans="1:30" ht="12" customHeight="1">
      <c r="A101" s="53"/>
      <c r="G101" s="51"/>
      <c r="H101" s="51"/>
      <c r="I101" s="52"/>
      <c r="J101" s="51"/>
      <c r="K101" s="51"/>
      <c r="L101" s="51"/>
      <c r="M101" s="51"/>
    </row>
    <row r="102" spans="1:30" ht="12" customHeight="1">
      <c r="A102" s="46" t="s">
        <v>108</v>
      </c>
      <c r="G102" s="51"/>
      <c r="H102" s="51"/>
      <c r="I102" s="52"/>
      <c r="J102" s="51"/>
      <c r="K102" s="51"/>
      <c r="L102" s="51"/>
      <c r="M102" s="51"/>
    </row>
    <row r="103" spans="1:30" ht="12" customHeight="1">
      <c r="G103" s="51"/>
      <c r="H103" s="51"/>
      <c r="I103" s="52"/>
      <c r="J103" s="51"/>
      <c r="K103" s="51"/>
      <c r="L103" s="51"/>
      <c r="M103" s="51"/>
    </row>
    <row r="104" spans="1:30" ht="12" customHeight="1">
      <c r="A104" s="46" t="s">
        <v>109</v>
      </c>
      <c r="G104" s="51"/>
      <c r="H104" s="51"/>
      <c r="I104" s="52"/>
      <c r="J104" s="51"/>
      <c r="K104" s="51"/>
      <c r="L104" s="51"/>
      <c r="M104" s="51"/>
    </row>
    <row r="105" spans="1:30" ht="12" customHeight="1">
      <c r="A105" s="53"/>
      <c r="G105" s="51"/>
      <c r="H105" s="51"/>
      <c r="I105" s="52"/>
      <c r="J105" s="51"/>
      <c r="K105" s="51"/>
      <c r="L105" s="51"/>
      <c r="M105" s="51"/>
    </row>
    <row r="106" spans="1:30" ht="12" customHeight="1">
      <c r="A106" s="47" t="s">
        <v>110</v>
      </c>
      <c r="G106" s="51"/>
      <c r="H106" s="51"/>
      <c r="I106" s="52"/>
      <c r="J106" s="51"/>
      <c r="K106" s="51"/>
      <c r="L106" s="51"/>
      <c r="M106" s="51"/>
    </row>
    <row r="107" spans="1:30" ht="12" customHeight="1">
      <c r="A107" s="48"/>
      <c r="G107" s="51"/>
      <c r="H107" s="51"/>
      <c r="I107" s="52"/>
      <c r="J107" s="51"/>
      <c r="K107" s="51"/>
      <c r="L107" s="51"/>
      <c r="M107" s="51"/>
    </row>
    <row r="108" spans="1:30" ht="12" customHeight="1">
      <c r="G108" s="51"/>
      <c r="H108" s="51"/>
      <c r="I108" s="52"/>
      <c r="J108" s="51"/>
      <c r="K108" s="51"/>
      <c r="L108" s="51"/>
      <c r="M108" s="51"/>
    </row>
    <row r="109" spans="1:30" ht="12" customHeight="1">
      <c r="G109" s="51"/>
      <c r="H109" s="51"/>
      <c r="I109" s="52"/>
      <c r="J109" s="51"/>
      <c r="K109" s="51"/>
      <c r="L109" s="51"/>
      <c r="M109" s="51"/>
    </row>
    <row r="110" spans="1:30" ht="12" customHeight="1">
      <c r="G110" s="51"/>
      <c r="H110" s="51"/>
      <c r="I110" s="52"/>
      <c r="J110" s="51"/>
      <c r="K110" s="51"/>
      <c r="L110" s="51"/>
      <c r="M110" s="51"/>
    </row>
    <row r="111" spans="1:30" ht="12" customHeight="1">
      <c r="G111" s="51"/>
      <c r="H111" s="51"/>
      <c r="I111" s="52"/>
      <c r="J111" s="51"/>
      <c r="K111" s="51"/>
      <c r="L111" s="51"/>
      <c r="M111" s="51"/>
    </row>
    <row r="112" spans="1:30" ht="12" customHeight="1">
      <c r="G112" s="51"/>
      <c r="H112" s="51"/>
      <c r="I112" s="52"/>
      <c r="J112" s="51"/>
      <c r="K112" s="51"/>
      <c r="L112" s="51"/>
      <c r="M112" s="51"/>
    </row>
    <row r="113" spans="7:13" ht="12" customHeight="1">
      <c r="G113" s="51"/>
      <c r="H113" s="51"/>
      <c r="I113" s="52"/>
      <c r="J113" s="51"/>
      <c r="K113" s="51"/>
      <c r="L113" s="51"/>
      <c r="M113" s="51"/>
    </row>
    <row r="114" spans="7:13" ht="12" customHeight="1">
      <c r="G114" s="51"/>
      <c r="H114" s="51"/>
      <c r="I114" s="52"/>
      <c r="J114" s="51"/>
      <c r="K114" s="51"/>
      <c r="L114" s="51"/>
      <c r="M114" s="51"/>
    </row>
    <row r="115" spans="7:13" ht="12" customHeight="1">
      <c r="G115" s="51"/>
      <c r="H115" s="51"/>
      <c r="I115" s="52"/>
      <c r="J115" s="51"/>
      <c r="K115" s="51"/>
      <c r="L115" s="51"/>
      <c r="M115" s="51"/>
    </row>
    <row r="116" spans="7:13" ht="12" customHeight="1">
      <c r="G116" s="51"/>
      <c r="H116" s="51"/>
      <c r="I116" s="52"/>
      <c r="J116" s="51"/>
      <c r="K116" s="51"/>
      <c r="L116" s="51"/>
      <c r="M116" s="51"/>
    </row>
    <row r="117" spans="7:13" ht="12" customHeight="1">
      <c r="G117" s="51"/>
      <c r="H117" s="51"/>
      <c r="I117" s="52"/>
      <c r="J117" s="51"/>
      <c r="K117" s="51"/>
      <c r="L117" s="51"/>
      <c r="M117" s="51"/>
    </row>
    <row r="118" spans="7:13" ht="12" customHeight="1">
      <c r="G118" s="51"/>
      <c r="H118" s="51"/>
      <c r="I118" s="52"/>
      <c r="J118" s="51"/>
      <c r="K118" s="51"/>
      <c r="L118" s="51"/>
      <c r="M118" s="51"/>
    </row>
    <row r="119" spans="7:13" ht="12" customHeight="1">
      <c r="G119" s="51"/>
      <c r="H119" s="51"/>
      <c r="I119" s="52"/>
      <c r="J119" s="51"/>
      <c r="K119" s="51"/>
      <c r="L119" s="51"/>
      <c r="M119" s="51"/>
    </row>
    <row r="120" spans="7:13" ht="12" customHeight="1">
      <c r="G120" s="51"/>
      <c r="H120" s="51"/>
      <c r="I120" s="52"/>
      <c r="J120" s="51"/>
      <c r="K120" s="51"/>
      <c r="L120" s="51"/>
      <c r="M120" s="51"/>
    </row>
    <row r="121" spans="7:13" ht="12" customHeight="1">
      <c r="G121" s="51"/>
      <c r="H121" s="51"/>
      <c r="I121" s="52"/>
      <c r="J121" s="51"/>
      <c r="K121" s="51"/>
      <c r="L121" s="51"/>
      <c r="M121" s="51"/>
    </row>
    <row r="122" spans="7:13" ht="12" customHeight="1">
      <c r="G122" s="51"/>
      <c r="H122" s="51"/>
      <c r="I122" s="52"/>
      <c r="J122" s="51"/>
      <c r="K122" s="51"/>
      <c r="L122" s="51"/>
      <c r="M122" s="51"/>
    </row>
    <row r="123" spans="7:13" ht="12" customHeight="1">
      <c r="G123" s="51"/>
      <c r="H123" s="51"/>
      <c r="I123" s="52"/>
      <c r="J123" s="51"/>
      <c r="K123" s="51"/>
      <c r="L123" s="51"/>
      <c r="M123" s="51"/>
    </row>
    <row r="124" spans="7:13" ht="12" customHeight="1">
      <c r="G124" s="51"/>
      <c r="H124" s="51"/>
      <c r="I124" s="52"/>
      <c r="J124" s="51"/>
      <c r="K124" s="51"/>
      <c r="L124" s="51"/>
      <c r="M124" s="51"/>
    </row>
    <row r="125" spans="7:13" ht="12" customHeight="1">
      <c r="G125" s="51"/>
      <c r="H125" s="51"/>
      <c r="I125" s="52"/>
      <c r="J125" s="51"/>
      <c r="K125" s="51"/>
      <c r="L125" s="51"/>
      <c r="M125" s="51"/>
    </row>
    <row r="126" spans="7:13" ht="12" customHeight="1">
      <c r="G126" s="51"/>
      <c r="H126" s="51"/>
      <c r="I126" s="52"/>
      <c r="J126" s="51"/>
      <c r="K126" s="51"/>
      <c r="L126" s="51"/>
      <c r="M126" s="51"/>
    </row>
    <row r="127" spans="7:13" ht="12" customHeight="1">
      <c r="G127" s="51"/>
      <c r="H127" s="51"/>
      <c r="I127" s="52"/>
      <c r="J127" s="51"/>
      <c r="K127" s="51"/>
      <c r="L127" s="51"/>
      <c r="M127" s="51"/>
    </row>
    <row r="128" spans="7:13" ht="12" customHeight="1">
      <c r="G128" s="51"/>
      <c r="H128" s="51"/>
      <c r="I128" s="52"/>
      <c r="J128" s="51"/>
      <c r="K128" s="51"/>
      <c r="L128" s="51"/>
      <c r="M128" s="51"/>
    </row>
    <row r="129" spans="7:13" ht="12" customHeight="1">
      <c r="G129" s="51"/>
      <c r="H129" s="51"/>
      <c r="I129" s="52"/>
      <c r="J129" s="51"/>
      <c r="K129" s="51"/>
      <c r="L129" s="51"/>
      <c r="M129" s="51"/>
    </row>
    <row r="130" spans="7:13" ht="12" customHeight="1">
      <c r="G130" s="51"/>
      <c r="H130" s="51"/>
      <c r="I130" s="52"/>
      <c r="J130" s="51"/>
      <c r="K130" s="51"/>
      <c r="L130" s="51"/>
      <c r="M130" s="51"/>
    </row>
    <row r="131" spans="7:13" ht="12" customHeight="1">
      <c r="G131" s="51"/>
      <c r="H131" s="51"/>
      <c r="I131" s="52"/>
      <c r="J131" s="51"/>
      <c r="K131" s="51"/>
      <c r="L131" s="51"/>
      <c r="M131" s="51"/>
    </row>
    <row r="132" spans="7:13" ht="12" customHeight="1">
      <c r="G132" s="51"/>
      <c r="H132" s="51"/>
      <c r="I132" s="52"/>
      <c r="J132" s="51"/>
      <c r="K132" s="51"/>
      <c r="L132" s="51"/>
      <c r="M132" s="51"/>
    </row>
    <row r="133" spans="7:13" ht="12" customHeight="1">
      <c r="G133" s="51"/>
      <c r="H133" s="51"/>
      <c r="I133" s="52"/>
      <c r="J133" s="51"/>
      <c r="K133" s="51"/>
      <c r="L133" s="51"/>
      <c r="M133" s="51"/>
    </row>
    <row r="134" spans="7:13" ht="12" customHeight="1">
      <c r="G134" s="51"/>
      <c r="H134" s="51"/>
      <c r="I134" s="52"/>
      <c r="J134" s="51"/>
      <c r="K134" s="51"/>
      <c r="L134" s="51"/>
      <c r="M134" s="51"/>
    </row>
    <row r="135" spans="7:13" ht="12" customHeight="1">
      <c r="G135" s="51"/>
      <c r="H135" s="51"/>
      <c r="I135" s="52"/>
      <c r="J135" s="51"/>
      <c r="K135" s="51"/>
      <c r="L135" s="51"/>
      <c r="M135" s="51"/>
    </row>
    <row r="136" spans="7:13" ht="12" customHeight="1">
      <c r="G136" s="51"/>
      <c r="H136" s="51"/>
      <c r="I136" s="52"/>
      <c r="J136" s="51"/>
      <c r="K136" s="51"/>
      <c r="L136" s="51"/>
      <c r="M136" s="51"/>
    </row>
    <row r="137" spans="7:13" ht="12" customHeight="1">
      <c r="G137" s="51"/>
      <c r="H137" s="51"/>
      <c r="I137" s="52"/>
      <c r="J137" s="51"/>
      <c r="K137" s="51"/>
      <c r="L137" s="51"/>
      <c r="M137" s="51"/>
    </row>
    <row r="138" spans="7:13" ht="12" customHeight="1">
      <c r="G138" s="51"/>
      <c r="H138" s="51"/>
      <c r="I138" s="52"/>
      <c r="J138" s="51"/>
      <c r="K138" s="51"/>
      <c r="L138" s="51"/>
      <c r="M138" s="51"/>
    </row>
    <row r="139" spans="7:13" ht="12" customHeight="1">
      <c r="G139" s="51"/>
      <c r="H139" s="51"/>
      <c r="I139" s="52"/>
      <c r="J139" s="51"/>
      <c r="K139" s="51"/>
      <c r="L139" s="51"/>
      <c r="M139" s="51"/>
    </row>
    <row r="140" spans="7:13" ht="12" customHeight="1">
      <c r="G140" s="51"/>
      <c r="H140" s="51"/>
      <c r="I140" s="52"/>
      <c r="J140" s="51"/>
      <c r="K140" s="51"/>
      <c r="L140" s="51"/>
      <c r="M140" s="51"/>
    </row>
    <row r="141" spans="7:13" ht="12" customHeight="1">
      <c r="G141" s="51"/>
      <c r="H141" s="51"/>
      <c r="I141" s="52"/>
      <c r="J141" s="51"/>
      <c r="K141" s="51"/>
      <c r="L141" s="51"/>
      <c r="M141" s="51"/>
    </row>
    <row r="142" spans="7:13" ht="12" customHeight="1">
      <c r="G142" s="51"/>
      <c r="H142" s="51"/>
      <c r="I142" s="52"/>
      <c r="J142" s="51"/>
      <c r="K142" s="51"/>
      <c r="L142" s="51"/>
      <c r="M142" s="51"/>
    </row>
    <row r="143" spans="7:13" ht="12" customHeight="1">
      <c r="G143" s="51"/>
      <c r="H143" s="51"/>
      <c r="I143" s="52"/>
      <c r="J143" s="51"/>
      <c r="K143" s="51"/>
      <c r="L143" s="51"/>
      <c r="M143" s="51"/>
    </row>
    <row r="144" spans="7:13" ht="12" customHeight="1">
      <c r="G144" s="51"/>
      <c r="H144" s="51"/>
      <c r="I144" s="52"/>
      <c r="J144" s="51"/>
      <c r="K144" s="51"/>
      <c r="L144" s="51"/>
      <c r="M144" s="51"/>
    </row>
    <row r="145" spans="7:13" ht="12" customHeight="1">
      <c r="G145" s="51"/>
      <c r="H145" s="51"/>
      <c r="I145" s="52"/>
      <c r="J145" s="51"/>
      <c r="K145" s="51"/>
      <c r="L145" s="51"/>
      <c r="M145" s="51"/>
    </row>
    <row r="146" spans="7:13" ht="12" customHeight="1">
      <c r="G146" s="51"/>
      <c r="H146" s="51"/>
      <c r="I146" s="52"/>
      <c r="J146" s="51"/>
      <c r="K146" s="51"/>
      <c r="L146" s="51"/>
      <c r="M146" s="51"/>
    </row>
    <row r="147" spans="7:13" ht="12" customHeight="1">
      <c r="G147" s="51"/>
      <c r="H147" s="51"/>
      <c r="I147" s="52"/>
      <c r="J147" s="51"/>
      <c r="K147" s="51"/>
      <c r="L147" s="51"/>
      <c r="M147" s="51"/>
    </row>
    <row r="148" spans="7:13" ht="12" customHeight="1">
      <c r="G148" s="51"/>
      <c r="H148" s="51"/>
      <c r="I148" s="52"/>
      <c r="J148" s="51"/>
      <c r="K148" s="51"/>
      <c r="L148" s="51"/>
      <c r="M148" s="51"/>
    </row>
    <row r="149" spans="7:13" ht="12" customHeight="1">
      <c r="G149" s="51"/>
      <c r="H149" s="51"/>
      <c r="I149" s="52"/>
      <c r="J149" s="51"/>
      <c r="K149" s="51"/>
      <c r="L149" s="51"/>
      <c r="M149" s="51"/>
    </row>
    <row r="150" spans="7:13" ht="12" customHeight="1">
      <c r="G150" s="51"/>
      <c r="H150" s="51"/>
      <c r="I150" s="52"/>
      <c r="J150" s="51"/>
      <c r="K150" s="51"/>
      <c r="L150" s="51"/>
      <c r="M150" s="51"/>
    </row>
    <row r="151" spans="7:13" ht="12" customHeight="1">
      <c r="G151" s="51"/>
      <c r="H151" s="51"/>
      <c r="I151" s="52"/>
      <c r="J151" s="51"/>
      <c r="K151" s="51"/>
      <c r="L151" s="51"/>
      <c r="M151" s="51"/>
    </row>
    <row r="152" spans="7:13" ht="12" customHeight="1">
      <c r="G152" s="51"/>
      <c r="H152" s="51"/>
      <c r="I152" s="52"/>
      <c r="J152" s="51"/>
      <c r="K152" s="51"/>
      <c r="L152" s="51"/>
      <c r="M152" s="51"/>
    </row>
    <row r="153" spans="7:13" ht="12" customHeight="1">
      <c r="G153" s="51"/>
      <c r="H153" s="51"/>
      <c r="I153" s="52"/>
      <c r="J153" s="51"/>
      <c r="K153" s="51"/>
      <c r="L153" s="51"/>
      <c r="M153" s="51"/>
    </row>
    <row r="154" spans="7:13" ht="12" customHeight="1">
      <c r="G154" s="51"/>
      <c r="H154" s="51"/>
      <c r="I154" s="52"/>
      <c r="J154" s="51"/>
      <c r="K154" s="51"/>
      <c r="L154" s="51"/>
      <c r="M154" s="51"/>
    </row>
    <row r="155" spans="7:13" ht="12" customHeight="1">
      <c r="G155" s="51"/>
      <c r="H155" s="51"/>
      <c r="I155" s="52"/>
      <c r="J155" s="51"/>
      <c r="K155" s="51"/>
      <c r="L155" s="51"/>
      <c r="M155" s="51"/>
    </row>
    <row r="156" spans="7:13" ht="12" customHeight="1">
      <c r="G156" s="51"/>
      <c r="H156" s="51"/>
      <c r="I156" s="52"/>
      <c r="J156" s="51"/>
      <c r="K156" s="51"/>
      <c r="L156" s="51"/>
      <c r="M156" s="51"/>
    </row>
    <row r="157" spans="7:13" ht="12" customHeight="1">
      <c r="G157" s="51"/>
      <c r="H157" s="51"/>
      <c r="I157" s="52"/>
      <c r="J157" s="51"/>
      <c r="K157" s="51"/>
      <c r="L157" s="51"/>
      <c r="M157" s="51"/>
    </row>
    <row r="158" spans="7:13" ht="12" customHeight="1">
      <c r="G158" s="51"/>
      <c r="H158" s="51"/>
      <c r="I158" s="52"/>
      <c r="J158" s="51"/>
      <c r="K158" s="51"/>
      <c r="L158" s="51"/>
      <c r="M158" s="51"/>
    </row>
    <row r="159" spans="7:13" ht="12" customHeight="1">
      <c r="G159" s="51"/>
      <c r="H159" s="51"/>
      <c r="I159" s="52"/>
      <c r="J159" s="51"/>
      <c r="K159" s="51"/>
      <c r="L159" s="51"/>
      <c r="M159" s="51"/>
    </row>
    <row r="160" spans="7:13" ht="12" customHeight="1">
      <c r="G160" s="51"/>
      <c r="H160" s="51"/>
      <c r="I160" s="52"/>
      <c r="J160" s="51"/>
      <c r="K160" s="51"/>
      <c r="L160" s="51"/>
      <c r="M160" s="51"/>
    </row>
    <row r="161" spans="7:13" ht="12" customHeight="1">
      <c r="G161" s="51"/>
      <c r="H161" s="51"/>
      <c r="I161" s="52"/>
      <c r="J161" s="51"/>
      <c r="K161" s="51"/>
      <c r="L161" s="51"/>
      <c r="M161" s="51"/>
    </row>
    <row r="162" spans="7:13" ht="12" customHeight="1">
      <c r="G162" s="51"/>
      <c r="H162" s="51"/>
      <c r="I162" s="52"/>
      <c r="J162" s="51"/>
      <c r="K162" s="51"/>
      <c r="L162" s="51"/>
      <c r="M162" s="51"/>
    </row>
    <row r="163" spans="7:13" ht="12" customHeight="1">
      <c r="G163" s="51"/>
      <c r="H163" s="51"/>
      <c r="I163" s="52"/>
      <c r="J163" s="51"/>
      <c r="K163" s="51"/>
      <c r="L163" s="51"/>
      <c r="M163" s="51"/>
    </row>
    <row r="164" spans="7:13" ht="12" customHeight="1">
      <c r="G164" s="51"/>
      <c r="H164" s="51"/>
      <c r="I164" s="52"/>
      <c r="J164" s="51"/>
      <c r="K164" s="51"/>
      <c r="L164" s="51"/>
      <c r="M164" s="51"/>
    </row>
    <row r="165" spans="7:13" ht="12" customHeight="1">
      <c r="G165" s="51"/>
      <c r="H165" s="51"/>
      <c r="I165" s="52"/>
      <c r="J165" s="51"/>
      <c r="K165" s="51"/>
      <c r="L165" s="51"/>
      <c r="M165" s="51"/>
    </row>
    <row r="166" spans="7:13" ht="12" customHeight="1">
      <c r="G166" s="51"/>
      <c r="H166" s="51"/>
      <c r="I166" s="52"/>
      <c r="J166" s="51"/>
      <c r="K166" s="51"/>
      <c r="L166" s="51"/>
      <c r="M166" s="51"/>
    </row>
    <row r="167" spans="7:13" ht="12" customHeight="1">
      <c r="G167" s="51"/>
      <c r="H167" s="51"/>
      <c r="I167" s="52"/>
      <c r="J167" s="51"/>
      <c r="K167" s="51"/>
      <c r="L167" s="51"/>
      <c r="M167" s="51"/>
    </row>
    <row r="168" spans="7:13" ht="12" customHeight="1">
      <c r="G168" s="51"/>
      <c r="H168" s="51"/>
      <c r="I168" s="52"/>
      <c r="J168" s="51"/>
      <c r="K168" s="51"/>
      <c r="L168" s="51"/>
      <c r="M168" s="51"/>
    </row>
    <row r="169" spans="7:13" ht="12" customHeight="1">
      <c r="G169" s="51"/>
      <c r="H169" s="51"/>
      <c r="I169" s="52"/>
      <c r="J169" s="51"/>
      <c r="K169" s="51"/>
      <c r="L169" s="51"/>
      <c r="M169" s="51"/>
    </row>
    <row r="170" spans="7:13" ht="12" customHeight="1">
      <c r="G170" s="51"/>
      <c r="H170" s="51"/>
      <c r="I170" s="52"/>
      <c r="J170" s="51"/>
      <c r="K170" s="51"/>
      <c r="L170" s="51"/>
      <c r="M170" s="51"/>
    </row>
    <row r="171" spans="7:13" ht="12" customHeight="1">
      <c r="G171" s="51"/>
      <c r="H171" s="51"/>
      <c r="I171" s="52"/>
      <c r="J171" s="51"/>
      <c r="K171" s="51"/>
      <c r="L171" s="51"/>
      <c r="M171" s="51"/>
    </row>
    <row r="172" spans="7:13" ht="12" customHeight="1">
      <c r="G172" s="51"/>
      <c r="H172" s="51"/>
      <c r="I172" s="52"/>
      <c r="J172" s="51"/>
      <c r="K172" s="51"/>
      <c r="L172" s="51"/>
      <c r="M172" s="51"/>
    </row>
    <row r="173" spans="7:13" ht="12" customHeight="1">
      <c r="G173" s="51"/>
      <c r="H173" s="51"/>
      <c r="I173" s="52"/>
      <c r="J173" s="51"/>
      <c r="K173" s="51"/>
      <c r="L173" s="51"/>
      <c r="M173" s="51"/>
    </row>
    <row r="174" spans="7:13" ht="12" customHeight="1">
      <c r="G174" s="51"/>
      <c r="H174" s="51"/>
      <c r="I174" s="52"/>
      <c r="J174" s="51"/>
      <c r="K174" s="51"/>
      <c r="L174" s="51"/>
      <c r="M174" s="51"/>
    </row>
    <row r="175" spans="7:13" ht="12" customHeight="1">
      <c r="G175" s="51"/>
      <c r="H175" s="51"/>
      <c r="I175" s="52"/>
      <c r="J175" s="51"/>
      <c r="K175" s="51"/>
      <c r="L175" s="51"/>
      <c r="M175" s="51"/>
    </row>
    <row r="176" spans="7:13" ht="12" customHeight="1">
      <c r="G176" s="51"/>
      <c r="H176" s="51"/>
      <c r="I176" s="52"/>
      <c r="J176" s="51"/>
      <c r="K176" s="51"/>
      <c r="L176" s="51"/>
      <c r="M176" s="51"/>
    </row>
    <row r="177" spans="7:13" ht="12" customHeight="1">
      <c r="G177" s="51"/>
      <c r="H177" s="51"/>
      <c r="I177" s="52"/>
      <c r="J177" s="51"/>
      <c r="K177" s="51"/>
      <c r="L177" s="51"/>
      <c r="M177" s="51"/>
    </row>
    <row r="178" spans="7:13" ht="12" customHeight="1">
      <c r="G178" s="51"/>
      <c r="H178" s="51"/>
      <c r="I178" s="52"/>
      <c r="J178" s="51"/>
      <c r="K178" s="51"/>
      <c r="L178" s="51"/>
      <c r="M178" s="51"/>
    </row>
    <row r="179" spans="7:13" ht="12" customHeight="1">
      <c r="G179" s="51"/>
      <c r="H179" s="51"/>
      <c r="I179" s="52"/>
      <c r="J179" s="51"/>
      <c r="K179" s="51"/>
      <c r="L179" s="51"/>
      <c r="M179" s="51"/>
    </row>
    <row r="180" spans="7:13" ht="12" customHeight="1">
      <c r="G180" s="51"/>
      <c r="H180" s="51"/>
      <c r="I180" s="52"/>
      <c r="J180" s="51"/>
      <c r="K180" s="51"/>
      <c r="L180" s="51"/>
      <c r="M180" s="51"/>
    </row>
    <row r="181" spans="7:13" ht="12" customHeight="1">
      <c r="G181" s="51"/>
      <c r="H181" s="51"/>
      <c r="I181" s="52"/>
      <c r="J181" s="51"/>
      <c r="K181" s="51"/>
      <c r="L181" s="51"/>
      <c r="M181" s="51"/>
    </row>
    <row r="182" spans="7:13" ht="12" customHeight="1">
      <c r="G182" s="51"/>
      <c r="H182" s="51"/>
      <c r="I182" s="52"/>
      <c r="J182" s="51"/>
      <c r="K182" s="51"/>
      <c r="L182" s="51"/>
      <c r="M182" s="51"/>
    </row>
    <row r="183" spans="7:13" ht="12" customHeight="1">
      <c r="G183" s="51"/>
      <c r="H183" s="51"/>
      <c r="I183" s="52"/>
      <c r="J183" s="51"/>
      <c r="K183" s="51"/>
      <c r="L183" s="51"/>
      <c r="M183" s="51"/>
    </row>
    <row r="184" spans="7:13" ht="12" customHeight="1">
      <c r="G184" s="51"/>
      <c r="H184" s="51"/>
      <c r="I184" s="52"/>
      <c r="J184" s="51"/>
      <c r="K184" s="51"/>
      <c r="L184" s="51"/>
      <c r="M184" s="51"/>
    </row>
    <row r="185" spans="7:13" ht="12" customHeight="1">
      <c r="G185" s="51"/>
      <c r="H185" s="51"/>
      <c r="I185" s="52"/>
      <c r="J185" s="51"/>
      <c r="K185" s="51"/>
      <c r="L185" s="51"/>
      <c r="M185" s="51"/>
    </row>
    <row r="186" spans="7:13" ht="12" customHeight="1">
      <c r="G186" s="51"/>
      <c r="H186" s="51"/>
      <c r="I186" s="52"/>
      <c r="J186" s="51"/>
      <c r="K186" s="51"/>
      <c r="L186" s="51"/>
      <c r="M186" s="51"/>
    </row>
    <row r="187" spans="7:13" ht="12" customHeight="1">
      <c r="G187" s="51"/>
      <c r="H187" s="51"/>
      <c r="I187" s="52"/>
      <c r="J187" s="51"/>
      <c r="K187" s="51"/>
      <c r="L187" s="51"/>
      <c r="M187" s="51"/>
    </row>
    <row r="188" spans="7:13" ht="12" customHeight="1">
      <c r="G188" s="51"/>
      <c r="H188" s="51"/>
      <c r="I188" s="52"/>
      <c r="J188" s="51"/>
      <c r="K188" s="51"/>
      <c r="L188" s="51"/>
      <c r="M188" s="51"/>
    </row>
    <row r="189" spans="7:13" ht="12" customHeight="1">
      <c r="G189" s="51"/>
      <c r="H189" s="51"/>
      <c r="I189" s="52"/>
      <c r="J189" s="51"/>
      <c r="K189" s="51"/>
      <c r="L189" s="51"/>
      <c r="M189" s="51"/>
    </row>
    <row r="190" spans="7:13" ht="12" customHeight="1">
      <c r="G190" s="51"/>
      <c r="H190" s="51"/>
      <c r="I190" s="52"/>
      <c r="J190" s="51"/>
      <c r="K190" s="51"/>
      <c r="L190" s="51"/>
      <c r="M190" s="51"/>
    </row>
    <row r="191" spans="7:13" ht="12" customHeight="1">
      <c r="G191" s="51"/>
      <c r="H191" s="51"/>
      <c r="I191" s="52"/>
      <c r="J191" s="51"/>
      <c r="K191" s="51"/>
      <c r="L191" s="51"/>
      <c r="M191" s="51"/>
    </row>
    <row r="192" spans="7:13" ht="12" customHeight="1">
      <c r="G192" s="51"/>
      <c r="H192" s="51"/>
      <c r="I192" s="52"/>
      <c r="J192" s="51"/>
      <c r="K192" s="51"/>
      <c r="L192" s="51"/>
      <c r="M192" s="51"/>
    </row>
    <row r="193" spans="7:13" ht="12" customHeight="1">
      <c r="G193" s="51"/>
      <c r="H193" s="51"/>
      <c r="I193" s="52"/>
      <c r="J193" s="51"/>
      <c r="K193" s="51"/>
      <c r="L193" s="51"/>
      <c r="M193" s="51"/>
    </row>
    <row r="194" spans="7:13" ht="12" customHeight="1">
      <c r="G194" s="51"/>
      <c r="H194" s="51"/>
      <c r="I194" s="52"/>
      <c r="J194" s="51"/>
      <c r="K194" s="51"/>
      <c r="L194" s="51"/>
      <c r="M194" s="51"/>
    </row>
    <row r="195" spans="7:13" ht="12" customHeight="1">
      <c r="G195" s="51"/>
      <c r="H195" s="51"/>
      <c r="I195" s="52"/>
      <c r="J195" s="51"/>
      <c r="K195" s="51"/>
      <c r="L195" s="51"/>
      <c r="M195" s="51"/>
    </row>
    <row r="196" spans="7:13" ht="12" customHeight="1">
      <c r="G196" s="51"/>
      <c r="H196" s="51"/>
      <c r="I196" s="52"/>
      <c r="J196" s="51"/>
      <c r="K196" s="51"/>
      <c r="L196" s="51"/>
      <c r="M196" s="51"/>
    </row>
    <row r="197" spans="7:13" ht="12" customHeight="1">
      <c r="G197" s="51"/>
      <c r="H197" s="51"/>
      <c r="I197" s="52"/>
      <c r="J197" s="51"/>
      <c r="K197" s="51"/>
      <c r="L197" s="51"/>
      <c r="M197" s="51"/>
    </row>
    <row r="198" spans="7:13" ht="12" customHeight="1">
      <c r="G198" s="51"/>
      <c r="H198" s="51"/>
      <c r="I198" s="52"/>
      <c r="J198" s="51"/>
      <c r="K198" s="51"/>
      <c r="L198" s="51"/>
      <c r="M198" s="51"/>
    </row>
    <row r="199" spans="7:13" ht="12" customHeight="1">
      <c r="G199" s="51"/>
      <c r="H199" s="51"/>
      <c r="I199" s="52"/>
      <c r="J199" s="51"/>
      <c r="K199" s="51"/>
      <c r="L199" s="51"/>
      <c r="M199" s="51"/>
    </row>
    <row r="200" spans="7:13" ht="12" customHeight="1">
      <c r="G200" s="51"/>
      <c r="H200" s="51"/>
      <c r="I200" s="52"/>
      <c r="J200" s="51"/>
      <c r="K200" s="51"/>
      <c r="L200" s="51"/>
      <c r="M200" s="51"/>
    </row>
    <row r="201" spans="7:13" ht="12" customHeight="1">
      <c r="G201" s="51"/>
      <c r="H201" s="51"/>
      <c r="I201" s="52"/>
      <c r="J201" s="51"/>
      <c r="K201" s="51"/>
      <c r="L201" s="51"/>
      <c r="M201" s="51"/>
    </row>
    <row r="202" spans="7:13" ht="12" customHeight="1">
      <c r="G202" s="51"/>
      <c r="H202" s="51"/>
      <c r="I202" s="52"/>
      <c r="J202" s="51"/>
      <c r="K202" s="51"/>
      <c r="L202" s="51"/>
      <c r="M202" s="51"/>
    </row>
    <row r="203" spans="7:13" ht="12" customHeight="1">
      <c r="G203" s="51"/>
      <c r="H203" s="51"/>
      <c r="I203" s="52"/>
      <c r="J203" s="51"/>
      <c r="K203" s="51"/>
      <c r="L203" s="51"/>
      <c r="M203" s="51"/>
    </row>
    <row r="204" spans="7:13" ht="12" customHeight="1">
      <c r="G204" s="51"/>
      <c r="H204" s="51"/>
      <c r="I204" s="52"/>
      <c r="J204" s="51"/>
      <c r="K204" s="51"/>
      <c r="L204" s="51"/>
      <c r="M204" s="51"/>
    </row>
    <row r="205" spans="7:13" ht="12" customHeight="1">
      <c r="G205" s="51"/>
      <c r="H205" s="51"/>
      <c r="I205" s="52"/>
      <c r="J205" s="51"/>
      <c r="K205" s="51"/>
      <c r="L205" s="51"/>
      <c r="M205" s="51"/>
    </row>
    <row r="206" spans="7:13" ht="12" customHeight="1">
      <c r="G206" s="51"/>
      <c r="H206" s="51"/>
      <c r="I206" s="52"/>
      <c r="J206" s="51"/>
      <c r="K206" s="51"/>
      <c r="L206" s="51"/>
      <c r="M206" s="51"/>
    </row>
    <row r="207" spans="7:13" ht="12" customHeight="1">
      <c r="G207" s="51"/>
      <c r="H207" s="51"/>
      <c r="I207" s="52"/>
      <c r="J207" s="51"/>
      <c r="K207" s="51"/>
      <c r="L207" s="51"/>
      <c r="M207" s="51"/>
    </row>
    <row r="208" spans="7:13" ht="12" customHeight="1">
      <c r="G208" s="51"/>
      <c r="H208" s="51"/>
      <c r="I208" s="52"/>
      <c r="J208" s="51"/>
      <c r="K208" s="51"/>
      <c r="L208" s="51"/>
      <c r="M208" s="51"/>
    </row>
    <row r="209" spans="7:13" ht="12" customHeight="1">
      <c r="G209" s="51"/>
      <c r="H209" s="51"/>
      <c r="I209" s="52"/>
      <c r="J209" s="51"/>
      <c r="K209" s="51"/>
      <c r="L209" s="51"/>
      <c r="M209" s="51"/>
    </row>
    <row r="210" spans="7:13" ht="12" customHeight="1">
      <c r="G210" s="51"/>
      <c r="H210" s="51"/>
      <c r="I210" s="52"/>
      <c r="J210" s="51"/>
      <c r="K210" s="51"/>
      <c r="L210" s="51"/>
      <c r="M210" s="51"/>
    </row>
    <row r="211" spans="7:13" ht="12" customHeight="1">
      <c r="G211" s="51"/>
      <c r="H211" s="51"/>
      <c r="I211" s="52"/>
      <c r="J211" s="51"/>
      <c r="K211" s="51"/>
      <c r="L211" s="51"/>
      <c r="M211" s="51"/>
    </row>
    <row r="212" spans="7:13" ht="12" customHeight="1">
      <c r="G212" s="51"/>
      <c r="H212" s="51"/>
      <c r="I212" s="52"/>
      <c r="J212" s="51"/>
      <c r="K212" s="51"/>
      <c r="L212" s="51"/>
      <c r="M212" s="51"/>
    </row>
    <row r="213" spans="7:13" ht="12" customHeight="1">
      <c r="G213" s="51"/>
      <c r="H213" s="51"/>
      <c r="I213" s="52"/>
      <c r="J213" s="51"/>
      <c r="K213" s="51"/>
      <c r="L213" s="51"/>
      <c r="M213" s="51"/>
    </row>
    <row r="214" spans="7:13" ht="12" customHeight="1">
      <c r="G214" s="51"/>
      <c r="H214" s="51"/>
      <c r="I214" s="52"/>
      <c r="J214" s="51"/>
      <c r="K214" s="51"/>
      <c r="L214" s="51"/>
      <c r="M214" s="51"/>
    </row>
    <row r="215" spans="7:13" ht="12" customHeight="1">
      <c r="G215" s="51"/>
      <c r="H215" s="51"/>
      <c r="I215" s="52"/>
      <c r="J215" s="51"/>
      <c r="K215" s="51"/>
      <c r="L215" s="51"/>
      <c r="M215" s="51"/>
    </row>
    <row r="216" spans="7:13" ht="12" customHeight="1">
      <c r="G216" s="51"/>
      <c r="H216" s="51"/>
      <c r="I216" s="52"/>
      <c r="J216" s="51"/>
      <c r="K216" s="51"/>
      <c r="L216" s="51"/>
      <c r="M216" s="51"/>
    </row>
    <row r="217" spans="7:13" ht="12" customHeight="1">
      <c r="G217" s="51"/>
      <c r="H217" s="51"/>
      <c r="I217" s="52"/>
      <c r="J217" s="51"/>
      <c r="K217" s="51"/>
      <c r="L217" s="51"/>
      <c r="M217" s="51"/>
    </row>
    <row r="218" spans="7:13" ht="12" customHeight="1">
      <c r="G218" s="51"/>
      <c r="H218" s="51"/>
      <c r="I218" s="52"/>
      <c r="J218" s="51"/>
      <c r="K218" s="51"/>
      <c r="L218" s="51"/>
      <c r="M218" s="51"/>
    </row>
    <row r="219" spans="7:13" ht="12" customHeight="1">
      <c r="G219" s="51"/>
      <c r="H219" s="51"/>
      <c r="I219" s="52"/>
      <c r="J219" s="51"/>
      <c r="K219" s="51"/>
      <c r="L219" s="51"/>
      <c r="M219" s="51"/>
    </row>
    <row r="220" spans="7:13" ht="12" customHeight="1">
      <c r="G220" s="51"/>
      <c r="H220" s="51"/>
      <c r="I220" s="52"/>
      <c r="J220" s="51"/>
      <c r="K220" s="51"/>
      <c r="L220" s="51"/>
      <c r="M220" s="51"/>
    </row>
    <row r="221" spans="7:13" ht="12" customHeight="1">
      <c r="G221" s="51"/>
      <c r="H221" s="51"/>
      <c r="I221" s="52"/>
      <c r="J221" s="51"/>
      <c r="K221" s="51"/>
      <c r="L221" s="51"/>
      <c r="M221" s="51"/>
    </row>
    <row r="222" spans="7:13" ht="12" customHeight="1">
      <c r="G222" s="51"/>
      <c r="H222" s="51"/>
      <c r="I222" s="52"/>
      <c r="J222" s="51"/>
      <c r="K222" s="51"/>
      <c r="L222" s="51"/>
      <c r="M222" s="51"/>
    </row>
    <row r="223" spans="7:13" ht="12" customHeight="1">
      <c r="G223" s="51"/>
      <c r="H223" s="51"/>
      <c r="I223" s="52"/>
      <c r="J223" s="51"/>
      <c r="K223" s="51"/>
      <c r="L223" s="51"/>
      <c r="M223" s="51"/>
    </row>
    <row r="224" spans="7:13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  <row r="1079" ht="12" customHeight="1"/>
    <row r="1080" ht="12" customHeight="1"/>
    <row r="1081" ht="12" customHeight="1"/>
    <row r="1082" ht="12" customHeight="1"/>
    <row r="1083" ht="12" customHeight="1"/>
    <row r="1084" ht="12" customHeight="1"/>
    <row r="1085" ht="12" customHeight="1"/>
    <row r="1086" ht="12" customHeight="1"/>
    <row r="1087" ht="12" customHeight="1"/>
    <row r="1088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ht="12" customHeight="1"/>
    <row r="1234" ht="12" customHeight="1"/>
    <row r="1235" ht="12" customHeight="1"/>
    <row r="1236" ht="12" customHeight="1"/>
    <row r="1237" ht="12" customHeight="1"/>
    <row r="1238" ht="12" customHeight="1"/>
    <row r="1239" ht="12" customHeight="1"/>
    <row r="1240" ht="12" customHeight="1"/>
    <row r="1241" ht="12" customHeight="1"/>
    <row r="1242" ht="12" customHeight="1"/>
    <row r="1243" ht="12" customHeight="1"/>
    <row r="1244" ht="12" customHeight="1"/>
    <row r="1245" ht="12" customHeight="1"/>
    <row r="1246" ht="12" customHeight="1"/>
    <row r="1247" ht="12" customHeight="1"/>
    <row r="1248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ht="12" customHeight="1"/>
    <row r="1394" ht="12" customHeight="1"/>
    <row r="1395" ht="12" customHeight="1"/>
    <row r="1396" ht="12" customHeight="1"/>
    <row r="1397" ht="12" customHeight="1"/>
    <row r="1398" ht="12" customHeight="1"/>
    <row r="1399" ht="12" customHeight="1"/>
    <row r="1400" ht="12" customHeight="1"/>
    <row r="1401" ht="12" customHeight="1"/>
    <row r="1402" ht="12" customHeight="1"/>
    <row r="1403" ht="12" customHeight="1"/>
    <row r="1404" ht="12" customHeight="1"/>
    <row r="1405" ht="12" customHeight="1"/>
    <row r="1406" ht="12" customHeight="1"/>
    <row r="1407" ht="12" customHeight="1"/>
    <row r="1408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</sheetData>
  <mergeCells count="6">
    <mergeCell ref="AC7:AC8"/>
    <mergeCell ref="B7:B8"/>
    <mergeCell ref="C7:C8"/>
    <mergeCell ref="D7:F7"/>
    <mergeCell ref="G7:R7"/>
    <mergeCell ref="S7:AB7"/>
  </mergeCells>
  <pageMargins left="0.47244094488188981" right="0.39370078740157483" top="0.74803149606299213" bottom="0.74803149606299213" header="0.39370078740157483" footer="0.35433070866141736"/>
  <pageSetup paperSize="8" scale="62" orientation="landscape" r:id="rId1"/>
  <headerFooter alignWithMargins="0">
    <oddHeader>&amp;R&amp;9&amp;P (&amp;N)</oddHeader>
  </headerFooter>
  <rowBreaks count="2" manualBreakCount="2">
    <brk id="35" max="28" man="1"/>
    <brk id="9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J684"/>
  <sheetViews>
    <sheetView showGridLines="0" showZeros="0" zoomScaleNormal="100" zoomScaleSheetLayoutView="100" workbookViewId="0">
      <pane xSplit="1" ySplit="9" topLeftCell="B32" activePane="bottomRight" state="frozen"/>
      <selection activeCell="J92" sqref="J92:N92"/>
      <selection pane="topRight" activeCell="J92" sqref="J92:N92"/>
      <selection pane="bottomLeft" activeCell="J92" sqref="J92:N92"/>
      <selection pane="bottomRight" activeCell="A51" sqref="A51"/>
    </sheetView>
  </sheetViews>
  <sheetFormatPr defaultColWidth="9.140625" defaultRowHeight="12.75"/>
  <cols>
    <col min="1" max="1" width="46.7109375" style="68" customWidth="1"/>
    <col min="2" max="2" width="8" style="68" bestFit="1" customWidth="1"/>
    <col min="3" max="3" width="25" style="168" bestFit="1" customWidth="1"/>
    <col min="4" max="4" width="8.5703125" style="168" bestFit="1" customWidth="1"/>
    <col min="5" max="7" width="12.42578125" style="68" customWidth="1"/>
    <col min="8" max="20" width="6.5703125" style="68" customWidth="1"/>
    <col min="21" max="21" width="6.5703125" style="73" customWidth="1"/>
    <col min="22" max="23" width="6.5703125" style="74" customWidth="1"/>
    <col min="24" max="26" width="6.5703125" style="73" customWidth="1"/>
    <col min="27" max="28" width="6.5703125" style="74" customWidth="1"/>
    <col min="29" max="79" width="6.5703125" style="68" customWidth="1"/>
    <col min="80" max="85" width="9.5703125" style="68" customWidth="1"/>
    <col min="86" max="87" width="3" style="68"/>
    <col min="88" max="88" width="10.140625" style="68" hidden="1" customWidth="1"/>
    <col min="89" max="16384" width="9.140625" style="68"/>
  </cols>
  <sheetData>
    <row r="1" spans="1:88" ht="24" customHeight="1">
      <c r="A1" s="69" t="s">
        <v>149</v>
      </c>
      <c r="B1" s="69"/>
      <c r="C1" s="70"/>
      <c r="D1" s="70"/>
      <c r="E1" s="71"/>
      <c r="F1" s="71"/>
      <c r="G1" s="71"/>
      <c r="H1" s="71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88">
      <c r="A2" s="75"/>
      <c r="B2" s="75"/>
      <c r="C2" s="76"/>
      <c r="D2" s="76"/>
      <c r="E2" s="75"/>
      <c r="F2" s="75"/>
      <c r="G2" s="75"/>
      <c r="H2" s="75"/>
      <c r="AD2" s="77"/>
      <c r="AF2" s="77"/>
      <c r="AK2" s="77"/>
    </row>
    <row r="3" spans="1:88" s="78" customFormat="1" ht="11.25">
      <c r="A3" s="77"/>
      <c r="B3" s="77"/>
      <c r="C3" s="77"/>
      <c r="D3" s="77"/>
      <c r="E3" s="77"/>
      <c r="F3" s="77"/>
      <c r="G3" s="77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80"/>
      <c r="X3" s="81"/>
      <c r="AD3" s="82"/>
      <c r="AE3" s="80"/>
      <c r="AF3" s="83"/>
      <c r="AH3" s="84"/>
      <c r="AI3" s="80"/>
      <c r="AJ3" s="80"/>
      <c r="AK3" s="83"/>
      <c r="AQ3" s="81"/>
      <c r="BB3" s="81"/>
      <c r="BK3" s="81"/>
      <c r="BV3" s="81"/>
    </row>
    <row r="4" spans="1:88" s="78" customFormat="1">
      <c r="A4" s="85"/>
      <c r="B4" s="86"/>
      <c r="C4" s="87"/>
      <c r="D4" s="87"/>
      <c r="E4" s="207" t="s">
        <v>6</v>
      </c>
      <c r="F4" s="207"/>
      <c r="G4" s="207"/>
      <c r="H4" s="208" t="s">
        <v>7</v>
      </c>
      <c r="I4" s="209"/>
      <c r="J4" s="209"/>
      <c r="K4" s="209"/>
      <c r="L4" s="209"/>
      <c r="M4" s="209"/>
      <c r="N4" s="209"/>
      <c r="O4" s="88"/>
      <c r="P4" s="88"/>
      <c r="Q4" s="88"/>
      <c r="R4" s="88"/>
      <c r="S4" s="88"/>
      <c r="T4" s="199" t="s">
        <v>150</v>
      </c>
      <c r="U4" s="209"/>
      <c r="V4" s="209"/>
      <c r="W4" s="209"/>
      <c r="X4" s="209"/>
      <c r="Y4" s="209"/>
      <c r="Z4" s="209"/>
      <c r="AA4" s="209"/>
      <c r="AB4" s="209"/>
      <c r="AC4" s="210"/>
      <c r="AD4" s="199" t="s">
        <v>151</v>
      </c>
      <c r="AE4" s="209"/>
      <c r="AF4" s="209"/>
      <c r="AG4" s="209"/>
      <c r="AH4" s="209"/>
      <c r="AI4" s="209"/>
      <c r="AJ4" s="209"/>
      <c r="AK4" s="209"/>
      <c r="AL4" s="209"/>
      <c r="AM4" s="210"/>
      <c r="AN4" s="199" t="s">
        <v>152</v>
      </c>
      <c r="AO4" s="209"/>
      <c r="AP4" s="209"/>
      <c r="AQ4" s="209"/>
      <c r="AR4" s="209"/>
      <c r="AS4" s="209"/>
      <c r="AT4" s="209"/>
      <c r="AU4" s="209"/>
      <c r="AV4" s="209"/>
      <c r="AW4" s="210"/>
      <c r="AX4" s="199" t="s">
        <v>153</v>
      </c>
      <c r="AY4" s="209"/>
      <c r="AZ4" s="209"/>
      <c r="BA4" s="209"/>
      <c r="BB4" s="209"/>
      <c r="BC4" s="209"/>
      <c r="BD4" s="209"/>
      <c r="BE4" s="209"/>
      <c r="BF4" s="209"/>
      <c r="BG4" s="210"/>
      <c r="BH4" s="199" t="s">
        <v>154</v>
      </c>
      <c r="BI4" s="200"/>
      <c r="BJ4" s="200"/>
      <c r="BK4" s="200"/>
      <c r="BL4" s="200"/>
      <c r="BM4" s="200"/>
      <c r="BN4" s="200"/>
      <c r="BO4" s="200"/>
      <c r="BP4" s="200"/>
      <c r="BQ4" s="201"/>
      <c r="BR4" s="199" t="s">
        <v>155</v>
      </c>
      <c r="BS4" s="200"/>
      <c r="BT4" s="200"/>
      <c r="BU4" s="200"/>
      <c r="BV4" s="200"/>
      <c r="BW4" s="200"/>
      <c r="BX4" s="200"/>
      <c r="BY4" s="200"/>
      <c r="BZ4" s="200"/>
      <c r="CA4" s="201"/>
      <c r="CB4" s="202" t="s">
        <v>156</v>
      </c>
      <c r="CC4" s="200"/>
      <c r="CD4" s="200"/>
      <c r="CE4" s="200"/>
      <c r="CF4" s="200"/>
      <c r="CG4" s="201"/>
      <c r="CH4" s="89"/>
      <c r="CI4" s="89"/>
      <c r="CJ4" s="89"/>
    </row>
    <row r="5" spans="1:88" s="78" customFormat="1" ht="12.75" customHeight="1">
      <c r="A5" s="80" t="s">
        <v>10</v>
      </c>
      <c r="B5" s="188" t="s">
        <v>157</v>
      </c>
      <c r="C5" s="188" t="s">
        <v>158</v>
      </c>
      <c r="D5" s="90"/>
      <c r="E5" s="188" t="s">
        <v>159</v>
      </c>
      <c r="F5" s="188" t="s">
        <v>160</v>
      </c>
      <c r="G5" s="192" t="s">
        <v>161</v>
      </c>
      <c r="H5" s="204" t="s">
        <v>162</v>
      </c>
      <c r="I5" s="192" t="s">
        <v>15</v>
      </c>
      <c r="J5" s="198" t="s">
        <v>16</v>
      </c>
      <c r="K5" s="192" t="s">
        <v>163</v>
      </c>
      <c r="L5" s="192" t="s">
        <v>164</v>
      </c>
      <c r="M5" s="192" t="s">
        <v>165</v>
      </c>
      <c r="N5" s="192" t="s">
        <v>166</v>
      </c>
      <c r="O5" s="192" t="s">
        <v>167</v>
      </c>
      <c r="P5" s="192" t="s">
        <v>168</v>
      </c>
      <c r="Q5" s="192" t="s">
        <v>169</v>
      </c>
      <c r="R5" s="192" t="s">
        <v>170</v>
      </c>
      <c r="S5" s="193" t="s">
        <v>171</v>
      </c>
      <c r="T5" s="190" t="s">
        <v>16</v>
      </c>
      <c r="U5" s="188" t="s">
        <v>163</v>
      </c>
      <c r="V5" s="188" t="s">
        <v>164</v>
      </c>
      <c r="W5" s="192" t="s">
        <v>165</v>
      </c>
      <c r="X5" s="192" t="s">
        <v>166</v>
      </c>
      <c r="Y5" s="192" t="s">
        <v>167</v>
      </c>
      <c r="Z5" s="192" t="s">
        <v>168</v>
      </c>
      <c r="AA5" s="192" t="s">
        <v>169</v>
      </c>
      <c r="AB5" s="192" t="s">
        <v>170</v>
      </c>
      <c r="AC5" s="193" t="s">
        <v>171</v>
      </c>
      <c r="AD5" s="196" t="s">
        <v>16</v>
      </c>
      <c r="AE5" s="188" t="s">
        <v>163</v>
      </c>
      <c r="AF5" s="188" t="s">
        <v>164</v>
      </c>
      <c r="AG5" s="188" t="s">
        <v>165</v>
      </c>
      <c r="AH5" s="188" t="s">
        <v>166</v>
      </c>
      <c r="AI5" s="188" t="s">
        <v>167</v>
      </c>
      <c r="AJ5" s="188" t="s">
        <v>168</v>
      </c>
      <c r="AK5" s="188" t="s">
        <v>169</v>
      </c>
      <c r="AL5" s="188" t="s">
        <v>170</v>
      </c>
      <c r="AM5" s="188" t="s">
        <v>171</v>
      </c>
      <c r="AN5" s="190" t="s">
        <v>16</v>
      </c>
      <c r="AO5" s="188" t="s">
        <v>163</v>
      </c>
      <c r="AP5" s="188" t="s">
        <v>164</v>
      </c>
      <c r="AQ5" s="188" t="s">
        <v>165</v>
      </c>
      <c r="AR5" s="188" t="s">
        <v>166</v>
      </c>
      <c r="AS5" s="188" t="s">
        <v>167</v>
      </c>
      <c r="AT5" s="188" t="s">
        <v>168</v>
      </c>
      <c r="AU5" s="188" t="s">
        <v>169</v>
      </c>
      <c r="AV5" s="188" t="s">
        <v>170</v>
      </c>
      <c r="AW5" s="188" t="s">
        <v>171</v>
      </c>
      <c r="AX5" s="190" t="s">
        <v>16</v>
      </c>
      <c r="AY5" s="188" t="s">
        <v>163</v>
      </c>
      <c r="AZ5" s="188" t="s">
        <v>164</v>
      </c>
      <c r="BA5" s="188" t="s">
        <v>165</v>
      </c>
      <c r="BB5" s="188" t="s">
        <v>166</v>
      </c>
      <c r="BC5" s="188" t="s">
        <v>167</v>
      </c>
      <c r="BD5" s="188" t="s">
        <v>168</v>
      </c>
      <c r="BE5" s="188" t="s">
        <v>169</v>
      </c>
      <c r="BF5" s="188" t="s">
        <v>170</v>
      </c>
      <c r="BG5" s="188" t="s">
        <v>171</v>
      </c>
      <c r="BH5" s="190" t="s">
        <v>16</v>
      </c>
      <c r="BI5" s="188" t="s">
        <v>163</v>
      </c>
      <c r="BJ5" s="188" t="s">
        <v>164</v>
      </c>
      <c r="BK5" s="188" t="s">
        <v>165</v>
      </c>
      <c r="BL5" s="188" t="s">
        <v>166</v>
      </c>
      <c r="BM5" s="188" t="s">
        <v>167</v>
      </c>
      <c r="BN5" s="188" t="s">
        <v>168</v>
      </c>
      <c r="BO5" s="188" t="s">
        <v>169</v>
      </c>
      <c r="BP5" s="188" t="s">
        <v>170</v>
      </c>
      <c r="BQ5" s="188" t="s">
        <v>171</v>
      </c>
      <c r="BR5" s="190" t="s">
        <v>16</v>
      </c>
      <c r="BS5" s="188" t="s">
        <v>163</v>
      </c>
      <c r="BT5" s="188" t="s">
        <v>164</v>
      </c>
      <c r="BU5" s="188" t="s">
        <v>165</v>
      </c>
      <c r="BV5" s="188" t="s">
        <v>166</v>
      </c>
      <c r="BW5" s="188" t="s">
        <v>167</v>
      </c>
      <c r="BX5" s="188" t="s">
        <v>168</v>
      </c>
      <c r="BY5" s="188" t="s">
        <v>169</v>
      </c>
      <c r="BZ5" s="188" t="s">
        <v>170</v>
      </c>
      <c r="CA5" s="188" t="s">
        <v>171</v>
      </c>
      <c r="CB5" s="91"/>
      <c r="CC5" s="92"/>
      <c r="CD5" s="92"/>
      <c r="CE5" s="92"/>
      <c r="CF5" s="92"/>
      <c r="CG5" s="93"/>
    </row>
    <row r="6" spans="1:88" s="78" customFormat="1" ht="12.75" customHeight="1">
      <c r="A6" s="80"/>
      <c r="B6" s="188"/>
      <c r="C6" s="188"/>
      <c r="D6" s="90" t="s">
        <v>172</v>
      </c>
      <c r="E6" s="188"/>
      <c r="F6" s="188"/>
      <c r="G6" s="188"/>
      <c r="H6" s="205"/>
      <c r="I6" s="188"/>
      <c r="J6" s="196"/>
      <c r="K6" s="188"/>
      <c r="L6" s="188"/>
      <c r="M6" s="188"/>
      <c r="N6" s="188"/>
      <c r="O6" s="188"/>
      <c r="P6" s="188"/>
      <c r="Q6" s="188"/>
      <c r="R6" s="188"/>
      <c r="S6" s="194"/>
      <c r="T6" s="190"/>
      <c r="U6" s="188"/>
      <c r="V6" s="188"/>
      <c r="W6" s="188"/>
      <c r="X6" s="188"/>
      <c r="Y6" s="188"/>
      <c r="Z6" s="188"/>
      <c r="AA6" s="188"/>
      <c r="AB6" s="188"/>
      <c r="AC6" s="194"/>
      <c r="AD6" s="196"/>
      <c r="AE6" s="188"/>
      <c r="AF6" s="188"/>
      <c r="AG6" s="188"/>
      <c r="AH6" s="188"/>
      <c r="AI6" s="188"/>
      <c r="AJ6" s="188"/>
      <c r="AK6" s="188"/>
      <c r="AL6" s="188"/>
      <c r="AM6" s="188"/>
      <c r="AN6" s="190"/>
      <c r="AO6" s="188"/>
      <c r="AP6" s="188"/>
      <c r="AQ6" s="188"/>
      <c r="AR6" s="188"/>
      <c r="AS6" s="188"/>
      <c r="AT6" s="188"/>
      <c r="AU6" s="188"/>
      <c r="AV6" s="188"/>
      <c r="AW6" s="188"/>
      <c r="AX6" s="190"/>
      <c r="AY6" s="188"/>
      <c r="AZ6" s="188"/>
      <c r="BA6" s="188"/>
      <c r="BB6" s="188"/>
      <c r="BC6" s="188"/>
      <c r="BD6" s="188"/>
      <c r="BE6" s="188"/>
      <c r="BF6" s="188"/>
      <c r="BG6" s="188"/>
      <c r="BH6" s="190"/>
      <c r="BI6" s="188"/>
      <c r="BJ6" s="188"/>
      <c r="BK6" s="188"/>
      <c r="BL6" s="188"/>
      <c r="BM6" s="188"/>
      <c r="BN6" s="188"/>
      <c r="BO6" s="188"/>
      <c r="BP6" s="188"/>
      <c r="BQ6" s="188"/>
      <c r="BR6" s="190"/>
      <c r="BS6" s="188"/>
      <c r="BT6" s="188"/>
      <c r="BU6" s="188"/>
      <c r="BV6" s="188"/>
      <c r="BW6" s="188"/>
      <c r="BX6" s="188"/>
      <c r="BY6" s="188"/>
      <c r="BZ6" s="188"/>
      <c r="CA6" s="188"/>
      <c r="CB6" s="94" t="s">
        <v>173</v>
      </c>
      <c r="CC6" s="95" t="s">
        <v>174</v>
      </c>
      <c r="CD6" s="95" t="s">
        <v>175</v>
      </c>
      <c r="CE6" s="95" t="s">
        <v>176</v>
      </c>
      <c r="CF6" s="95" t="s">
        <v>177</v>
      </c>
      <c r="CG6" s="96" t="s">
        <v>178</v>
      </c>
      <c r="CH6" s="89"/>
    </row>
    <row r="7" spans="1:88" s="78" customFormat="1" ht="12.75" customHeight="1">
      <c r="A7" s="97"/>
      <c r="B7" s="189"/>
      <c r="C7" s="189"/>
      <c r="D7" s="98"/>
      <c r="E7" s="189"/>
      <c r="F7" s="189"/>
      <c r="G7" s="203"/>
      <c r="H7" s="206"/>
      <c r="I7" s="189"/>
      <c r="J7" s="197"/>
      <c r="K7" s="189"/>
      <c r="L7" s="189"/>
      <c r="M7" s="189"/>
      <c r="N7" s="189"/>
      <c r="O7" s="189"/>
      <c r="P7" s="189"/>
      <c r="Q7" s="189"/>
      <c r="R7" s="189"/>
      <c r="S7" s="195"/>
      <c r="T7" s="191"/>
      <c r="U7" s="189"/>
      <c r="V7" s="189"/>
      <c r="W7" s="189"/>
      <c r="X7" s="189"/>
      <c r="Y7" s="189"/>
      <c r="Z7" s="189"/>
      <c r="AA7" s="189"/>
      <c r="AB7" s="189"/>
      <c r="AC7" s="195"/>
      <c r="AD7" s="197"/>
      <c r="AE7" s="189"/>
      <c r="AF7" s="189"/>
      <c r="AG7" s="189"/>
      <c r="AH7" s="189"/>
      <c r="AI7" s="189"/>
      <c r="AJ7" s="189"/>
      <c r="AK7" s="189"/>
      <c r="AL7" s="189"/>
      <c r="AM7" s="189"/>
      <c r="AN7" s="191"/>
      <c r="AO7" s="189"/>
      <c r="AP7" s="189"/>
      <c r="AQ7" s="189"/>
      <c r="AR7" s="189"/>
      <c r="AS7" s="189"/>
      <c r="AT7" s="189"/>
      <c r="AU7" s="189"/>
      <c r="AV7" s="189"/>
      <c r="AW7" s="189"/>
      <c r="AX7" s="191"/>
      <c r="AY7" s="189"/>
      <c r="AZ7" s="189"/>
      <c r="BA7" s="189"/>
      <c r="BB7" s="189"/>
      <c r="BC7" s="189"/>
      <c r="BD7" s="189"/>
      <c r="BE7" s="189"/>
      <c r="BF7" s="189"/>
      <c r="BG7" s="189"/>
      <c r="BH7" s="191"/>
      <c r="BI7" s="189"/>
      <c r="BJ7" s="189"/>
      <c r="BK7" s="189"/>
      <c r="BL7" s="189"/>
      <c r="BM7" s="189"/>
      <c r="BN7" s="189"/>
      <c r="BO7" s="189"/>
      <c r="BP7" s="189"/>
      <c r="BQ7" s="189"/>
      <c r="BR7" s="191"/>
      <c r="BS7" s="189"/>
      <c r="BT7" s="189"/>
      <c r="BU7" s="189"/>
      <c r="BV7" s="189"/>
      <c r="BW7" s="189"/>
      <c r="BX7" s="189"/>
      <c r="BY7" s="189"/>
      <c r="BZ7" s="189"/>
      <c r="CA7" s="189"/>
      <c r="CB7" s="99"/>
      <c r="CC7" s="97"/>
      <c r="CD7" s="100" t="s">
        <v>179</v>
      </c>
      <c r="CE7" s="97"/>
      <c r="CF7" s="97"/>
      <c r="CG7" s="101"/>
      <c r="CJ7" s="78" t="s">
        <v>180</v>
      </c>
    </row>
    <row r="8" spans="1:88" s="102" customFormat="1" ht="6" customHeight="1">
      <c r="A8" s="103"/>
      <c r="B8" s="103"/>
      <c r="C8" s="103"/>
      <c r="D8" s="103"/>
      <c r="E8" s="103"/>
      <c r="F8" s="103"/>
      <c r="G8" s="103"/>
      <c r="H8" s="104"/>
      <c r="I8" s="103"/>
      <c r="J8" s="103"/>
      <c r="K8" s="103"/>
      <c r="L8" s="103"/>
      <c r="M8" s="103"/>
      <c r="T8" s="105"/>
      <c r="U8" s="106"/>
      <c r="V8" s="106"/>
      <c r="X8" s="106"/>
      <c r="Y8" s="106"/>
      <c r="Z8" s="106"/>
      <c r="AA8" s="106"/>
      <c r="AC8" s="107"/>
      <c r="AD8" s="108"/>
      <c r="AE8" s="109"/>
      <c r="AF8" s="109"/>
      <c r="AG8" s="109"/>
      <c r="AH8" s="109"/>
      <c r="AI8" s="109"/>
      <c r="AJ8" s="109"/>
      <c r="AK8" s="109"/>
      <c r="AL8" s="109"/>
      <c r="AM8" s="109"/>
      <c r="AN8" s="110"/>
      <c r="AW8" s="107"/>
      <c r="AX8" s="110"/>
      <c r="BG8" s="107"/>
      <c r="BH8" s="110"/>
      <c r="BQ8" s="107"/>
      <c r="BR8" s="110"/>
      <c r="CA8" s="107"/>
      <c r="CB8" s="108"/>
      <c r="CC8" s="109"/>
      <c r="CD8" s="109"/>
      <c r="CE8" s="109"/>
      <c r="CF8" s="109"/>
      <c r="CG8" s="111"/>
    </row>
    <row r="9" spans="1:88" s="102" customFormat="1" ht="11.25">
      <c r="A9" s="112" t="s">
        <v>181</v>
      </c>
      <c r="B9" s="112"/>
      <c r="C9" s="113"/>
      <c r="D9" s="113"/>
      <c r="E9" s="113"/>
      <c r="F9" s="113"/>
      <c r="G9" s="113"/>
      <c r="H9" s="114"/>
      <c r="I9" s="113"/>
      <c r="J9" s="115"/>
      <c r="K9" s="113"/>
      <c r="L9" s="113"/>
      <c r="M9" s="113"/>
      <c r="N9" s="113"/>
      <c r="O9" s="113"/>
      <c r="P9" s="113"/>
      <c r="Q9" s="113"/>
      <c r="R9" s="113"/>
      <c r="S9" s="113"/>
      <c r="T9" s="105"/>
      <c r="U9" s="106"/>
      <c r="V9" s="106"/>
      <c r="X9" s="106"/>
      <c r="Y9" s="106"/>
      <c r="Z9" s="106"/>
      <c r="AA9" s="106"/>
      <c r="AC9" s="107"/>
      <c r="AD9" s="110"/>
      <c r="AN9" s="110"/>
      <c r="AW9" s="107"/>
      <c r="AX9" s="110"/>
      <c r="BG9" s="107"/>
      <c r="BH9" s="110"/>
      <c r="BQ9" s="107"/>
      <c r="BR9" s="110"/>
      <c r="CA9" s="107"/>
      <c r="CB9" s="116"/>
      <c r="CC9" s="117"/>
      <c r="CD9" s="117"/>
      <c r="CE9" s="117"/>
      <c r="CF9" s="117"/>
      <c r="CG9" s="118"/>
    </row>
    <row r="10" spans="1:88" s="102" customFormat="1" ht="11.25">
      <c r="A10" s="119" t="s">
        <v>71</v>
      </c>
      <c r="B10" s="120" t="s">
        <v>182</v>
      </c>
      <c r="C10" s="121" t="s">
        <v>72</v>
      </c>
      <c r="D10" s="122">
        <v>2024</v>
      </c>
      <c r="E10" s="123">
        <v>450</v>
      </c>
      <c r="F10" s="123">
        <v>450</v>
      </c>
      <c r="G10" s="123">
        <v>6</v>
      </c>
      <c r="H10" s="124">
        <v>55</v>
      </c>
      <c r="I10" s="125">
        <v>20</v>
      </c>
      <c r="J10" s="126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180</v>
      </c>
      <c r="P10" s="125">
        <v>195</v>
      </c>
      <c r="Q10" s="125">
        <v>49</v>
      </c>
      <c r="R10" s="125">
        <v>0</v>
      </c>
      <c r="S10" s="125">
        <v>0</v>
      </c>
      <c r="T10" s="127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0</v>
      </c>
      <c r="AA10" s="125">
        <v>-32.700000000000003</v>
      </c>
      <c r="AB10" s="125">
        <v>-32.61</v>
      </c>
      <c r="AC10" s="125">
        <v>-32.519999999999996</v>
      </c>
      <c r="AD10" s="127">
        <v>0</v>
      </c>
      <c r="AE10" s="125">
        <v>0</v>
      </c>
      <c r="AF10" s="125">
        <v>0</v>
      </c>
      <c r="AG10" s="125">
        <v>0</v>
      </c>
      <c r="AH10" s="125">
        <v>0</v>
      </c>
      <c r="AI10" s="125">
        <v>0</v>
      </c>
      <c r="AJ10" s="125">
        <v>0</v>
      </c>
      <c r="AK10" s="125">
        <v>-4.5</v>
      </c>
      <c r="AL10" s="125">
        <v>-4.41</v>
      </c>
      <c r="AM10" s="125">
        <v>-4.32</v>
      </c>
      <c r="AN10" s="127">
        <v>0</v>
      </c>
      <c r="AO10" s="125">
        <v>0</v>
      </c>
      <c r="AP10" s="125">
        <v>0</v>
      </c>
      <c r="AQ10" s="125">
        <v>0</v>
      </c>
      <c r="AR10" s="125">
        <v>0</v>
      </c>
      <c r="AS10" s="125">
        <v>0</v>
      </c>
      <c r="AT10" s="125">
        <v>0</v>
      </c>
      <c r="AU10" s="125">
        <v>-28.2</v>
      </c>
      <c r="AV10" s="125">
        <v>-28.2</v>
      </c>
      <c r="AW10" s="125">
        <v>-28.2</v>
      </c>
      <c r="AX10" s="127">
        <v>0</v>
      </c>
      <c r="AY10" s="125">
        <v>0</v>
      </c>
      <c r="AZ10" s="125">
        <v>0</v>
      </c>
      <c r="BA10" s="125">
        <v>0</v>
      </c>
      <c r="BB10" s="125">
        <v>0</v>
      </c>
      <c r="BC10" s="125">
        <v>0</v>
      </c>
      <c r="BD10" s="125">
        <v>0</v>
      </c>
      <c r="BE10" s="125">
        <v>0</v>
      </c>
      <c r="BF10" s="125">
        <v>0</v>
      </c>
      <c r="BG10" s="128">
        <v>0</v>
      </c>
      <c r="BH10" s="127"/>
      <c r="BI10" s="125"/>
      <c r="BJ10" s="125"/>
      <c r="BK10" s="125"/>
      <c r="BL10" s="125"/>
      <c r="BM10" s="125"/>
      <c r="BN10" s="125"/>
      <c r="BO10" s="125"/>
      <c r="BP10" s="125"/>
      <c r="BQ10" s="129"/>
      <c r="BR10" s="127"/>
      <c r="BS10" s="125"/>
      <c r="BT10" s="125"/>
      <c r="BU10" s="125"/>
      <c r="BV10" s="125"/>
      <c r="BW10" s="125"/>
      <c r="BX10" s="125"/>
      <c r="BY10" s="125"/>
      <c r="BZ10" s="125"/>
      <c r="CA10" s="129"/>
      <c r="CB10" s="126">
        <f t="shared" ref="CB10:CB25" si="0">CC10+CD10+CE10+CF10+CG10</f>
        <v>-32.700000000000003</v>
      </c>
      <c r="CC10" s="125">
        <f>+AK10</f>
        <v>-4.5</v>
      </c>
      <c r="CD10" s="125">
        <f>+AU10</f>
        <v>-28.2</v>
      </c>
      <c r="CE10" s="128"/>
      <c r="CF10" s="128"/>
      <c r="CG10" s="129"/>
      <c r="CJ10" s="102">
        <f t="shared" ref="CJ10:CJ47" si="1">+E10*50%/25</f>
        <v>9</v>
      </c>
    </row>
    <row r="11" spans="1:88" s="102" customFormat="1" ht="11.25">
      <c r="A11" s="119" t="s">
        <v>183</v>
      </c>
      <c r="B11" s="120" t="s">
        <v>182</v>
      </c>
      <c r="C11" s="121" t="s">
        <v>62</v>
      </c>
      <c r="D11" s="122">
        <v>2021</v>
      </c>
      <c r="E11" s="123">
        <v>143</v>
      </c>
      <c r="F11" s="123">
        <v>143</v>
      </c>
      <c r="G11" s="123">
        <v>0</v>
      </c>
      <c r="H11" s="124">
        <v>2</v>
      </c>
      <c r="I11" s="125">
        <v>0</v>
      </c>
      <c r="J11" s="126">
        <v>3</v>
      </c>
      <c r="K11" s="125">
        <v>20</v>
      </c>
      <c r="L11" s="125">
        <v>20</v>
      </c>
      <c r="M11" s="125">
        <v>60</v>
      </c>
      <c r="N11" s="125">
        <v>40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7">
        <v>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0</v>
      </c>
      <c r="AC11" s="125">
        <v>0</v>
      </c>
      <c r="AD11" s="127">
        <v>0</v>
      </c>
      <c r="AE11" s="125">
        <v>0</v>
      </c>
      <c r="AF11" s="125">
        <v>0</v>
      </c>
      <c r="AG11" s="125">
        <v>0</v>
      </c>
      <c r="AH11" s="125">
        <v>0</v>
      </c>
      <c r="AI11" s="125">
        <v>0</v>
      </c>
      <c r="AJ11" s="125">
        <v>0</v>
      </c>
      <c r="AK11" s="125">
        <v>0</v>
      </c>
      <c r="AL11" s="125">
        <v>0</v>
      </c>
      <c r="AM11" s="125">
        <v>0</v>
      </c>
      <c r="AN11" s="127">
        <v>0</v>
      </c>
      <c r="AO11" s="125">
        <v>0</v>
      </c>
      <c r="AP11" s="125">
        <v>0</v>
      </c>
      <c r="AQ11" s="125">
        <v>0</v>
      </c>
      <c r="AR11" s="125">
        <v>0</v>
      </c>
      <c r="AS11" s="125">
        <v>0</v>
      </c>
      <c r="AT11" s="125">
        <v>0</v>
      </c>
      <c r="AU11" s="125">
        <v>0</v>
      </c>
      <c r="AV11" s="125">
        <v>0</v>
      </c>
      <c r="AW11" s="125">
        <v>0</v>
      </c>
      <c r="AX11" s="127">
        <v>0</v>
      </c>
      <c r="AY11" s="125">
        <v>0</v>
      </c>
      <c r="AZ11" s="125">
        <v>0</v>
      </c>
      <c r="BA11" s="125">
        <v>0</v>
      </c>
      <c r="BB11" s="125">
        <v>0</v>
      </c>
      <c r="BC11" s="125">
        <v>0</v>
      </c>
      <c r="BD11" s="125">
        <v>0</v>
      </c>
      <c r="BE11" s="125">
        <v>0</v>
      </c>
      <c r="BF11" s="125">
        <v>0</v>
      </c>
      <c r="BG11" s="128">
        <v>0</v>
      </c>
      <c r="BH11" s="127"/>
      <c r="BI11" s="125"/>
      <c r="BJ11" s="125"/>
      <c r="BK11" s="125"/>
      <c r="BL11" s="125"/>
      <c r="BM11" s="125"/>
      <c r="BN11" s="125"/>
      <c r="BO11" s="125"/>
      <c r="BP11" s="125"/>
      <c r="BQ11" s="129"/>
      <c r="BR11" s="127"/>
      <c r="BS11" s="125"/>
      <c r="BT11" s="125"/>
      <c r="BU11" s="125"/>
      <c r="BV11" s="125"/>
      <c r="BW11" s="125"/>
      <c r="BX11" s="125"/>
      <c r="BY11" s="125"/>
      <c r="BZ11" s="125"/>
      <c r="CA11" s="129"/>
      <c r="CB11" s="126">
        <f t="shared" si="0"/>
        <v>0</v>
      </c>
      <c r="CC11" s="125">
        <f>E11*$AD$3</f>
        <v>0</v>
      </c>
      <c r="CD11" s="125"/>
      <c r="CE11" s="128"/>
      <c r="CF11" s="128"/>
      <c r="CG11" s="129"/>
      <c r="CJ11" s="102">
        <f t="shared" si="1"/>
        <v>2.86</v>
      </c>
    </row>
    <row r="12" spans="1:88" s="102" customFormat="1" ht="11.25">
      <c r="A12" s="119" t="s">
        <v>39</v>
      </c>
      <c r="B12" s="120" t="s">
        <v>182</v>
      </c>
      <c r="C12" s="121" t="s">
        <v>184</v>
      </c>
      <c r="D12" s="130" t="s">
        <v>185</v>
      </c>
      <c r="E12" s="123">
        <v>1662</v>
      </c>
      <c r="F12" s="123">
        <v>1662</v>
      </c>
      <c r="G12" s="123">
        <v>379.76</v>
      </c>
      <c r="H12" s="124">
        <v>220</v>
      </c>
      <c r="I12" s="125">
        <v>274</v>
      </c>
      <c r="J12" s="126">
        <v>478</v>
      </c>
      <c r="K12" s="125">
        <v>245</v>
      </c>
      <c r="L12" s="125">
        <v>120</v>
      </c>
      <c r="M12" s="125">
        <v>103</v>
      </c>
      <c r="N12" s="125">
        <v>62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7">
        <v>0</v>
      </c>
      <c r="U12" s="125">
        <v>-75.92</v>
      </c>
      <c r="V12" s="125">
        <v>-76.116</v>
      </c>
      <c r="W12" s="125">
        <v>-95.483519999999999</v>
      </c>
      <c r="X12" s="125">
        <v>-95.355038400000012</v>
      </c>
      <c r="Y12" s="125">
        <v>-95.230635168000006</v>
      </c>
      <c r="Z12" s="125">
        <v>-95.110391871360008</v>
      </c>
      <c r="AA12" s="125">
        <v>-94.994391708787205</v>
      </c>
      <c r="AB12" s="125">
        <v>-94.882719542962946</v>
      </c>
      <c r="AC12" s="125">
        <v>-94.7754619338222</v>
      </c>
      <c r="AD12" s="127">
        <v>0</v>
      </c>
      <c r="AE12" s="125">
        <v>-13.22</v>
      </c>
      <c r="AF12" s="125">
        <v>-13.22</v>
      </c>
      <c r="AG12" s="125">
        <v>-16.287600000000001</v>
      </c>
      <c r="AH12" s="125">
        <v>-15.9552</v>
      </c>
      <c r="AI12" s="125">
        <v>-15.6228</v>
      </c>
      <c r="AJ12" s="125">
        <v>-15.2904</v>
      </c>
      <c r="AK12" s="125">
        <v>-14.958</v>
      </c>
      <c r="AL12" s="125">
        <v>-14.6256</v>
      </c>
      <c r="AM12" s="125">
        <v>-14.293199999999999</v>
      </c>
      <c r="AN12" s="127">
        <v>0</v>
      </c>
      <c r="AO12" s="125">
        <v>-52.9</v>
      </c>
      <c r="AP12" s="125">
        <v>-52.9</v>
      </c>
      <c r="AQ12" s="125">
        <v>-69</v>
      </c>
      <c r="AR12" s="125">
        <v>-69</v>
      </c>
      <c r="AS12" s="125">
        <v>-69</v>
      </c>
      <c r="AT12" s="125">
        <v>-69</v>
      </c>
      <c r="AU12" s="125">
        <v>-69</v>
      </c>
      <c r="AV12" s="125">
        <v>-69</v>
      </c>
      <c r="AW12" s="125">
        <v>-69</v>
      </c>
      <c r="AX12" s="127">
        <v>0</v>
      </c>
      <c r="AY12" s="125">
        <v>-9.8000000000000007</v>
      </c>
      <c r="AZ12" s="125">
        <v>-9.9960000000000004</v>
      </c>
      <c r="BA12" s="125">
        <v>-10.195920000000001</v>
      </c>
      <c r="BB12" s="125">
        <v>-10.399838400000002</v>
      </c>
      <c r="BC12" s="125">
        <v>-10.607835168000003</v>
      </c>
      <c r="BD12" s="125">
        <v>-10.819991871360003</v>
      </c>
      <c r="BE12" s="125">
        <v>-11.036391708787203</v>
      </c>
      <c r="BF12" s="125">
        <v>-11.257119542962947</v>
      </c>
      <c r="BG12" s="128">
        <v>-11.482261933822207</v>
      </c>
      <c r="BH12" s="127"/>
      <c r="BI12" s="125"/>
      <c r="BJ12" s="125"/>
      <c r="BK12" s="125"/>
      <c r="BL12" s="125"/>
      <c r="BM12" s="125"/>
      <c r="BN12" s="125"/>
      <c r="BO12" s="125"/>
      <c r="BP12" s="125"/>
      <c r="BQ12" s="129"/>
      <c r="BR12" s="127"/>
      <c r="BS12" s="125"/>
      <c r="BT12" s="125"/>
      <c r="BU12" s="125"/>
      <c r="BV12" s="125"/>
      <c r="BW12" s="125"/>
      <c r="BX12" s="125"/>
      <c r="BY12" s="125"/>
      <c r="BZ12" s="125"/>
      <c r="CA12" s="129"/>
      <c r="CB12" s="126">
        <f t="shared" si="0"/>
        <v>-95.483519999999999</v>
      </c>
      <c r="CC12" s="125">
        <f>+AG12</f>
        <v>-16.287600000000001</v>
      </c>
      <c r="CD12" s="125">
        <f>+AQ12</f>
        <v>-69</v>
      </c>
      <c r="CE12" s="128">
        <f>+BA12</f>
        <v>-10.195920000000001</v>
      </c>
      <c r="CF12" s="128"/>
      <c r="CG12" s="129"/>
      <c r="CJ12" s="102">
        <f t="shared" si="1"/>
        <v>33.24</v>
      </c>
    </row>
    <row r="13" spans="1:88" s="102" customFormat="1" ht="11.25">
      <c r="A13" s="119" t="s">
        <v>40</v>
      </c>
      <c r="B13" s="120" t="s">
        <v>182</v>
      </c>
      <c r="C13" s="121" t="s">
        <v>184</v>
      </c>
      <c r="D13" s="130" t="s">
        <v>186</v>
      </c>
      <c r="E13" s="123">
        <v>608</v>
      </c>
      <c r="F13" s="123">
        <v>608</v>
      </c>
      <c r="G13" s="123">
        <v>83</v>
      </c>
      <c r="H13" s="124">
        <v>200</v>
      </c>
      <c r="I13" s="125">
        <v>207</v>
      </c>
      <c r="J13" s="126">
        <v>98</v>
      </c>
      <c r="K13" s="125">
        <v>187</v>
      </c>
      <c r="L13" s="125">
        <v>4</v>
      </c>
      <c r="M13" s="125">
        <v>14</v>
      </c>
      <c r="N13" s="125">
        <v>15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7">
        <v>-21.98</v>
      </c>
      <c r="U13" s="125">
        <v>-34.78</v>
      </c>
      <c r="V13" s="125">
        <v>-34.6584</v>
      </c>
      <c r="W13" s="125">
        <v>-34.536799999999999</v>
      </c>
      <c r="X13" s="125">
        <v>-34.415200000000006</v>
      </c>
      <c r="Y13" s="125">
        <v>-34.293600000000005</v>
      </c>
      <c r="Z13" s="125">
        <v>-34.172000000000004</v>
      </c>
      <c r="AA13" s="125">
        <v>-34.050400000000003</v>
      </c>
      <c r="AB13" s="125">
        <v>-33.928800000000003</v>
      </c>
      <c r="AC13" s="125">
        <v>-33.807200000000002</v>
      </c>
      <c r="AD13" s="127">
        <v>-3.88</v>
      </c>
      <c r="AE13" s="125">
        <v>-6.08</v>
      </c>
      <c r="AF13" s="125">
        <v>-5.9584000000000001</v>
      </c>
      <c r="AG13" s="125">
        <v>-5.8367999999999993</v>
      </c>
      <c r="AH13" s="125">
        <v>-5.7152000000000003</v>
      </c>
      <c r="AI13" s="125">
        <v>-5.5936000000000003</v>
      </c>
      <c r="AJ13" s="125">
        <v>-5.4720000000000004</v>
      </c>
      <c r="AK13" s="125">
        <v>-5.3503999999999996</v>
      </c>
      <c r="AL13" s="125">
        <v>-5.2287999999999997</v>
      </c>
      <c r="AM13" s="125">
        <v>-5.1072000000000006</v>
      </c>
      <c r="AN13" s="127">
        <v>-18.100000000000001</v>
      </c>
      <c r="AO13" s="125">
        <v>-28.700000000000003</v>
      </c>
      <c r="AP13" s="125">
        <v>-28.700000000000003</v>
      </c>
      <c r="AQ13" s="125">
        <v>-28.700000000000003</v>
      </c>
      <c r="AR13" s="125">
        <v>-28.700000000000003</v>
      </c>
      <c r="AS13" s="125">
        <v>-28.700000000000003</v>
      </c>
      <c r="AT13" s="125">
        <v>-28.700000000000003</v>
      </c>
      <c r="AU13" s="125">
        <v>-28.700000000000003</v>
      </c>
      <c r="AV13" s="125">
        <v>-28.700000000000003</v>
      </c>
      <c r="AW13" s="125">
        <v>-28.700000000000003</v>
      </c>
      <c r="AX13" s="127">
        <v>0</v>
      </c>
      <c r="AY13" s="125">
        <v>0</v>
      </c>
      <c r="AZ13" s="125">
        <v>0</v>
      </c>
      <c r="BA13" s="125">
        <v>0</v>
      </c>
      <c r="BB13" s="125">
        <v>0</v>
      </c>
      <c r="BC13" s="125">
        <v>0</v>
      </c>
      <c r="BD13" s="125">
        <v>0</v>
      </c>
      <c r="BE13" s="125">
        <v>0</v>
      </c>
      <c r="BF13" s="125">
        <v>0</v>
      </c>
      <c r="BG13" s="128">
        <v>0</v>
      </c>
      <c r="BH13" s="127"/>
      <c r="BI13" s="125"/>
      <c r="BJ13" s="125"/>
      <c r="BK13" s="125"/>
      <c r="BL13" s="125"/>
      <c r="BM13" s="125"/>
      <c r="BN13" s="125"/>
      <c r="BO13" s="125"/>
      <c r="BP13" s="125"/>
      <c r="BQ13" s="129"/>
      <c r="BR13" s="127"/>
      <c r="BS13" s="125"/>
      <c r="BT13" s="125"/>
      <c r="BU13" s="125"/>
      <c r="BV13" s="125"/>
      <c r="BW13" s="125"/>
      <c r="BX13" s="125"/>
      <c r="BY13" s="125"/>
      <c r="BZ13" s="125"/>
      <c r="CA13" s="129"/>
      <c r="CB13" s="126">
        <f t="shared" si="0"/>
        <v>-34.78</v>
      </c>
      <c r="CC13" s="125">
        <f>+AE13</f>
        <v>-6.08</v>
      </c>
      <c r="CD13" s="125">
        <f>+AP13</f>
        <v>-28.700000000000003</v>
      </c>
      <c r="CE13" s="128"/>
      <c r="CF13" s="128"/>
      <c r="CG13" s="129"/>
      <c r="CJ13" s="102">
        <f t="shared" si="1"/>
        <v>12.16</v>
      </c>
    </row>
    <row r="14" spans="1:88" s="102" customFormat="1" ht="11.25">
      <c r="A14" s="119" t="s">
        <v>73</v>
      </c>
      <c r="B14" s="120" t="s">
        <v>182</v>
      </c>
      <c r="C14" s="121" t="s">
        <v>72</v>
      </c>
      <c r="D14" s="122">
        <v>2022</v>
      </c>
      <c r="E14" s="123">
        <v>504</v>
      </c>
      <c r="F14" s="123">
        <v>504</v>
      </c>
      <c r="G14" s="123">
        <v>0.4</v>
      </c>
      <c r="H14" s="124">
        <v>14</v>
      </c>
      <c r="I14" s="125">
        <v>0</v>
      </c>
      <c r="J14" s="126">
        <v>0</v>
      </c>
      <c r="K14" s="125">
        <v>0</v>
      </c>
      <c r="L14" s="125">
        <v>17</v>
      </c>
      <c r="M14" s="125">
        <v>39</v>
      </c>
      <c r="N14" s="125">
        <v>236</v>
      </c>
      <c r="O14" s="125">
        <v>212</v>
      </c>
      <c r="P14" s="125">
        <v>0</v>
      </c>
      <c r="Q14" s="125">
        <v>0</v>
      </c>
      <c r="R14" s="125">
        <v>0</v>
      </c>
      <c r="S14" s="125">
        <v>0</v>
      </c>
      <c r="T14" s="127">
        <v>0</v>
      </c>
      <c r="U14" s="125">
        <v>0</v>
      </c>
      <c r="V14" s="125">
        <v>0</v>
      </c>
      <c r="W14" s="125">
        <v>0</v>
      </c>
      <c r="X14" s="125">
        <v>0</v>
      </c>
      <c r="Y14" s="125">
        <v>-28.84</v>
      </c>
      <c r="Z14" s="125">
        <v>-28.7392</v>
      </c>
      <c r="AA14" s="125">
        <v>-28.638400000000001</v>
      </c>
      <c r="AB14" s="125">
        <v>-28.537600000000001</v>
      </c>
      <c r="AC14" s="125">
        <v>-28.436800000000002</v>
      </c>
      <c r="AD14" s="127">
        <v>0</v>
      </c>
      <c r="AE14" s="125">
        <v>0</v>
      </c>
      <c r="AF14" s="125">
        <v>0</v>
      </c>
      <c r="AG14" s="125">
        <v>0</v>
      </c>
      <c r="AH14" s="125">
        <v>0</v>
      </c>
      <c r="AI14" s="125">
        <v>-5.04</v>
      </c>
      <c r="AJ14" s="125">
        <v>-4.9392000000000005</v>
      </c>
      <c r="AK14" s="125">
        <v>-4.8384</v>
      </c>
      <c r="AL14" s="125">
        <v>-4.7375999999999996</v>
      </c>
      <c r="AM14" s="125">
        <v>-4.6368</v>
      </c>
      <c r="AN14" s="127">
        <v>0</v>
      </c>
      <c r="AO14" s="125">
        <v>0</v>
      </c>
      <c r="AP14" s="125">
        <v>0</v>
      </c>
      <c r="AQ14" s="125">
        <v>0</v>
      </c>
      <c r="AR14" s="125">
        <v>0</v>
      </c>
      <c r="AS14" s="125">
        <v>-23.8</v>
      </c>
      <c r="AT14" s="125">
        <v>-23.8</v>
      </c>
      <c r="AU14" s="125">
        <v>-23.8</v>
      </c>
      <c r="AV14" s="125">
        <v>-23.8</v>
      </c>
      <c r="AW14" s="125">
        <v>-23.8</v>
      </c>
      <c r="AX14" s="127">
        <v>0</v>
      </c>
      <c r="AY14" s="125">
        <v>0</v>
      </c>
      <c r="AZ14" s="125">
        <v>0</v>
      </c>
      <c r="BA14" s="125">
        <v>0</v>
      </c>
      <c r="BB14" s="125">
        <v>0</v>
      </c>
      <c r="BC14" s="125">
        <v>0</v>
      </c>
      <c r="BD14" s="125">
        <v>0</v>
      </c>
      <c r="BE14" s="125">
        <v>0</v>
      </c>
      <c r="BF14" s="125">
        <v>0</v>
      </c>
      <c r="BG14" s="128">
        <v>0</v>
      </c>
      <c r="BH14" s="127"/>
      <c r="BI14" s="125"/>
      <c r="BJ14" s="125"/>
      <c r="BK14" s="125"/>
      <c r="BL14" s="125"/>
      <c r="BM14" s="125"/>
      <c r="BN14" s="125"/>
      <c r="BO14" s="125"/>
      <c r="BP14" s="125"/>
      <c r="BQ14" s="129"/>
      <c r="BR14" s="127"/>
      <c r="BS14" s="125"/>
      <c r="BT14" s="125"/>
      <c r="BU14" s="125"/>
      <c r="BV14" s="125"/>
      <c r="BW14" s="125"/>
      <c r="BX14" s="125"/>
      <c r="BY14" s="125"/>
      <c r="BZ14" s="125"/>
      <c r="CA14" s="129"/>
      <c r="CB14" s="126">
        <f t="shared" si="0"/>
        <v>-28.84</v>
      </c>
      <c r="CC14" s="125">
        <f>+AI14</f>
        <v>-5.04</v>
      </c>
      <c r="CD14" s="125">
        <f>+AS14</f>
        <v>-23.8</v>
      </c>
      <c r="CE14" s="128"/>
      <c r="CF14" s="128"/>
      <c r="CG14" s="129"/>
      <c r="CJ14" s="102">
        <f t="shared" si="1"/>
        <v>10.08</v>
      </c>
    </row>
    <row r="15" spans="1:88" s="102" customFormat="1" ht="11.25">
      <c r="A15" s="119" t="s">
        <v>187</v>
      </c>
      <c r="B15" s="120" t="s">
        <v>182</v>
      </c>
      <c r="C15" s="121" t="s">
        <v>62</v>
      </c>
      <c r="D15" s="122">
        <v>2025</v>
      </c>
      <c r="E15" s="123">
        <v>500</v>
      </c>
      <c r="F15" s="123">
        <v>500</v>
      </c>
      <c r="G15" s="123">
        <v>0</v>
      </c>
      <c r="H15" s="124">
        <v>0</v>
      </c>
      <c r="I15" s="125">
        <v>0</v>
      </c>
      <c r="J15" s="126">
        <v>0</v>
      </c>
      <c r="K15" s="125">
        <v>0</v>
      </c>
      <c r="L15" s="125">
        <v>0</v>
      </c>
      <c r="M15" s="125">
        <v>0</v>
      </c>
      <c r="N15" s="125">
        <v>4</v>
      </c>
      <c r="O15" s="125">
        <v>30</v>
      </c>
      <c r="P15" s="125">
        <v>115</v>
      </c>
      <c r="Q15" s="125">
        <v>180</v>
      </c>
      <c r="R15" s="125">
        <v>171</v>
      </c>
      <c r="S15" s="125">
        <v>0</v>
      </c>
      <c r="T15" s="127">
        <v>0</v>
      </c>
      <c r="U15" s="125">
        <v>0</v>
      </c>
      <c r="V15" s="125">
        <v>0</v>
      </c>
      <c r="W15" s="125">
        <v>0</v>
      </c>
      <c r="X15" s="125">
        <v>0</v>
      </c>
      <c r="Y15" s="125">
        <v>0</v>
      </c>
      <c r="Z15" s="125">
        <v>0</v>
      </c>
      <c r="AA15" s="125">
        <v>0</v>
      </c>
      <c r="AB15" s="125">
        <v>0</v>
      </c>
      <c r="AC15" s="125">
        <v>0</v>
      </c>
      <c r="AD15" s="127">
        <v>0</v>
      </c>
      <c r="AE15" s="125">
        <v>0</v>
      </c>
      <c r="AF15" s="125">
        <v>0</v>
      </c>
      <c r="AG15" s="125">
        <v>0</v>
      </c>
      <c r="AH15" s="125">
        <v>0</v>
      </c>
      <c r="AI15" s="125">
        <v>0</v>
      </c>
      <c r="AJ15" s="125">
        <v>0</v>
      </c>
      <c r="AK15" s="125">
        <v>0</v>
      </c>
      <c r="AL15" s="125">
        <v>0</v>
      </c>
      <c r="AM15" s="125">
        <v>0</v>
      </c>
      <c r="AN15" s="127">
        <v>0</v>
      </c>
      <c r="AO15" s="125">
        <v>0</v>
      </c>
      <c r="AP15" s="125">
        <v>0</v>
      </c>
      <c r="AQ15" s="125">
        <v>0</v>
      </c>
      <c r="AR15" s="125">
        <v>0</v>
      </c>
      <c r="AS15" s="125">
        <v>0</v>
      </c>
      <c r="AT15" s="125">
        <v>0</v>
      </c>
      <c r="AU15" s="125">
        <v>0</v>
      </c>
      <c r="AV15" s="125">
        <v>0</v>
      </c>
      <c r="AW15" s="125">
        <v>0</v>
      </c>
      <c r="AX15" s="127">
        <v>0</v>
      </c>
      <c r="AY15" s="125">
        <v>0</v>
      </c>
      <c r="AZ15" s="125">
        <v>0</v>
      </c>
      <c r="BA15" s="125">
        <v>0</v>
      </c>
      <c r="BB15" s="125">
        <v>0</v>
      </c>
      <c r="BC15" s="125">
        <v>0</v>
      </c>
      <c r="BD15" s="125">
        <v>0</v>
      </c>
      <c r="BE15" s="125">
        <v>0</v>
      </c>
      <c r="BF15" s="125">
        <v>0</v>
      </c>
      <c r="BG15" s="128">
        <v>0</v>
      </c>
      <c r="BH15" s="127"/>
      <c r="BI15" s="125"/>
      <c r="BJ15" s="125"/>
      <c r="BK15" s="125"/>
      <c r="BL15" s="125"/>
      <c r="BM15" s="125"/>
      <c r="BN15" s="125"/>
      <c r="BO15" s="125"/>
      <c r="BP15" s="125"/>
      <c r="BQ15" s="129"/>
      <c r="BR15" s="127"/>
      <c r="BS15" s="125"/>
      <c r="BT15" s="125"/>
      <c r="BU15" s="125"/>
      <c r="BV15" s="125"/>
      <c r="BW15" s="125"/>
      <c r="BX15" s="125"/>
      <c r="BY15" s="125"/>
      <c r="BZ15" s="125"/>
      <c r="CA15" s="129"/>
      <c r="CB15" s="126">
        <f t="shared" si="0"/>
        <v>0</v>
      </c>
      <c r="CC15" s="125"/>
      <c r="CD15" s="125"/>
      <c r="CE15" s="128"/>
      <c r="CF15" s="128"/>
      <c r="CG15" s="129"/>
      <c r="CJ15" s="102">
        <f t="shared" si="1"/>
        <v>10</v>
      </c>
    </row>
    <row r="16" spans="1:88" s="102" customFormat="1" ht="11.25">
      <c r="A16" s="119" t="s">
        <v>188</v>
      </c>
      <c r="B16" s="120" t="s">
        <v>182</v>
      </c>
      <c r="C16" s="121" t="s">
        <v>189</v>
      </c>
      <c r="D16" s="122">
        <v>2025</v>
      </c>
      <c r="E16" s="123">
        <v>105</v>
      </c>
      <c r="F16" s="123">
        <v>330</v>
      </c>
      <c r="G16" s="123">
        <v>0</v>
      </c>
      <c r="H16" s="124">
        <v>0</v>
      </c>
      <c r="I16" s="125">
        <v>0</v>
      </c>
      <c r="J16" s="126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2</v>
      </c>
      <c r="Q16" s="125">
        <v>30</v>
      </c>
      <c r="R16" s="125">
        <v>73</v>
      </c>
      <c r="S16" s="125">
        <v>0</v>
      </c>
      <c r="T16" s="127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7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J16" s="125">
        <v>0</v>
      </c>
      <c r="AK16" s="125">
        <v>0</v>
      </c>
      <c r="AL16" s="125">
        <v>0</v>
      </c>
      <c r="AM16" s="125">
        <v>0</v>
      </c>
      <c r="AN16" s="127">
        <v>0</v>
      </c>
      <c r="AO16" s="125">
        <v>0</v>
      </c>
      <c r="AP16" s="125">
        <v>0</v>
      </c>
      <c r="AQ16" s="125">
        <v>0</v>
      </c>
      <c r="AR16" s="125">
        <v>0</v>
      </c>
      <c r="AS16" s="125">
        <v>0</v>
      </c>
      <c r="AT16" s="125">
        <v>0</v>
      </c>
      <c r="AU16" s="125">
        <v>0</v>
      </c>
      <c r="AV16" s="125">
        <v>0</v>
      </c>
      <c r="AW16" s="125">
        <v>0</v>
      </c>
      <c r="AX16" s="127">
        <v>0</v>
      </c>
      <c r="AY16" s="125">
        <v>0</v>
      </c>
      <c r="AZ16" s="125">
        <v>0</v>
      </c>
      <c r="BA16" s="125">
        <v>0</v>
      </c>
      <c r="BB16" s="125">
        <v>0</v>
      </c>
      <c r="BC16" s="125">
        <v>0</v>
      </c>
      <c r="BD16" s="125">
        <v>0</v>
      </c>
      <c r="BE16" s="125">
        <v>0</v>
      </c>
      <c r="BF16" s="125">
        <v>0</v>
      </c>
      <c r="BG16" s="128">
        <v>0</v>
      </c>
      <c r="BH16" s="127"/>
      <c r="BI16" s="125"/>
      <c r="BJ16" s="125"/>
      <c r="BK16" s="125"/>
      <c r="BL16" s="125"/>
      <c r="BM16" s="125"/>
      <c r="BN16" s="125"/>
      <c r="BO16" s="125"/>
      <c r="BP16" s="125"/>
      <c r="BQ16" s="129"/>
      <c r="BR16" s="127"/>
      <c r="BS16" s="125"/>
      <c r="BT16" s="125"/>
      <c r="BU16" s="125"/>
      <c r="BV16" s="125"/>
      <c r="BW16" s="125"/>
      <c r="BX16" s="125"/>
      <c r="BY16" s="125"/>
      <c r="BZ16" s="125"/>
      <c r="CA16" s="129"/>
      <c r="CB16" s="126">
        <f t="shared" si="0"/>
        <v>0</v>
      </c>
      <c r="CC16" s="125"/>
      <c r="CD16" s="125"/>
      <c r="CE16" s="128"/>
      <c r="CF16" s="128"/>
      <c r="CG16" s="129"/>
      <c r="CJ16" s="102">
        <f t="shared" si="1"/>
        <v>2.1</v>
      </c>
    </row>
    <row r="17" spans="1:88" s="102" customFormat="1" ht="11.25">
      <c r="A17" s="119" t="s">
        <v>190</v>
      </c>
      <c r="B17" s="120" t="s">
        <v>182</v>
      </c>
      <c r="C17" s="121" t="s">
        <v>189</v>
      </c>
      <c r="D17" s="130" t="s">
        <v>191</v>
      </c>
      <c r="E17" s="123">
        <v>140</v>
      </c>
      <c r="F17" s="123">
        <v>140</v>
      </c>
      <c r="G17" s="123">
        <v>0</v>
      </c>
      <c r="H17" s="124">
        <v>0</v>
      </c>
      <c r="I17" s="125">
        <v>0</v>
      </c>
      <c r="J17" s="126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2</v>
      </c>
      <c r="T17" s="127">
        <v>0</v>
      </c>
      <c r="U17" s="125">
        <v>0</v>
      </c>
      <c r="V17" s="125">
        <v>0</v>
      </c>
      <c r="W17" s="125">
        <v>0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127">
        <v>0</v>
      </c>
      <c r="AE17" s="125">
        <v>0</v>
      </c>
      <c r="AF17" s="125">
        <v>0</v>
      </c>
      <c r="AG17" s="125">
        <v>0</v>
      </c>
      <c r="AH17" s="125">
        <v>0</v>
      </c>
      <c r="AI17" s="125">
        <v>0</v>
      </c>
      <c r="AJ17" s="125">
        <v>0</v>
      </c>
      <c r="AK17" s="125">
        <v>0</v>
      </c>
      <c r="AL17" s="125">
        <v>0</v>
      </c>
      <c r="AM17" s="125">
        <v>0</v>
      </c>
      <c r="AN17" s="127">
        <v>0</v>
      </c>
      <c r="AO17" s="125">
        <v>0</v>
      </c>
      <c r="AP17" s="125">
        <v>0</v>
      </c>
      <c r="AQ17" s="125">
        <v>0</v>
      </c>
      <c r="AR17" s="125">
        <v>0</v>
      </c>
      <c r="AS17" s="125">
        <v>0</v>
      </c>
      <c r="AT17" s="125">
        <v>0</v>
      </c>
      <c r="AU17" s="125">
        <v>0</v>
      </c>
      <c r="AV17" s="125">
        <v>0</v>
      </c>
      <c r="AW17" s="125">
        <v>0</v>
      </c>
      <c r="AX17" s="127">
        <v>0</v>
      </c>
      <c r="AY17" s="125">
        <v>0</v>
      </c>
      <c r="AZ17" s="125">
        <v>0</v>
      </c>
      <c r="BA17" s="125">
        <v>0</v>
      </c>
      <c r="BB17" s="125">
        <v>0</v>
      </c>
      <c r="BC17" s="125">
        <v>0</v>
      </c>
      <c r="BD17" s="125">
        <v>0</v>
      </c>
      <c r="BE17" s="125">
        <v>0</v>
      </c>
      <c r="BF17" s="125">
        <v>0</v>
      </c>
      <c r="BG17" s="128">
        <v>0</v>
      </c>
      <c r="BH17" s="127"/>
      <c r="BI17" s="125"/>
      <c r="BJ17" s="125"/>
      <c r="BK17" s="125"/>
      <c r="BL17" s="125"/>
      <c r="BM17" s="125"/>
      <c r="BN17" s="125"/>
      <c r="BO17" s="125"/>
      <c r="BP17" s="125"/>
      <c r="BQ17" s="129"/>
      <c r="BR17" s="127"/>
      <c r="BS17" s="125"/>
      <c r="BT17" s="125"/>
      <c r="BU17" s="125"/>
      <c r="BV17" s="125"/>
      <c r="BW17" s="125"/>
      <c r="BX17" s="125"/>
      <c r="BY17" s="125"/>
      <c r="BZ17" s="125"/>
      <c r="CA17" s="129"/>
      <c r="CB17" s="126">
        <f t="shared" si="0"/>
        <v>0</v>
      </c>
      <c r="CC17" s="125">
        <f>E17*$AD$3</f>
        <v>0</v>
      </c>
      <c r="CD17" s="125"/>
      <c r="CE17" s="128"/>
      <c r="CF17" s="128"/>
      <c r="CG17" s="129"/>
      <c r="CJ17" s="102">
        <f t="shared" si="1"/>
        <v>2.8</v>
      </c>
    </row>
    <row r="18" spans="1:88" s="102" customFormat="1" ht="11.25">
      <c r="A18" s="119" t="s">
        <v>75</v>
      </c>
      <c r="B18" s="120" t="s">
        <v>182</v>
      </c>
      <c r="C18" s="121" t="s">
        <v>76</v>
      </c>
      <c r="D18" s="130" t="s">
        <v>192</v>
      </c>
      <c r="E18" s="123">
        <v>140</v>
      </c>
      <c r="F18" s="123">
        <v>140</v>
      </c>
      <c r="G18" s="123">
        <v>2</v>
      </c>
      <c r="H18" s="124">
        <v>10</v>
      </c>
      <c r="I18" s="125">
        <v>25</v>
      </c>
      <c r="J18" s="126">
        <v>48</v>
      </c>
      <c r="K18" s="125">
        <v>29</v>
      </c>
      <c r="L18" s="125">
        <v>25</v>
      </c>
      <c r="M18" s="125">
        <v>11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7">
        <v>0</v>
      </c>
      <c r="U18" s="125">
        <v>-5.25</v>
      </c>
      <c r="V18" s="125">
        <v>-6.8646666666666665</v>
      </c>
      <c r="W18" s="125">
        <v>-8.5306666666666668</v>
      </c>
      <c r="X18" s="125">
        <v>-8.5026666666666664</v>
      </c>
      <c r="Y18" s="125">
        <v>-8.4746666666666659</v>
      </c>
      <c r="Z18" s="125">
        <v>-8.4466666666666672</v>
      </c>
      <c r="AA18" s="125">
        <v>-8.4186666666666667</v>
      </c>
      <c r="AB18" s="125">
        <v>-8.3906666666666663</v>
      </c>
      <c r="AC18" s="125">
        <v>-8.3626666666666658</v>
      </c>
      <c r="AD18" s="127">
        <v>0</v>
      </c>
      <c r="AE18" s="125">
        <v>-1.4000000000000001</v>
      </c>
      <c r="AF18" s="125">
        <v>-1.3719999999999999</v>
      </c>
      <c r="AG18" s="125">
        <v>-1.3440000000000001</v>
      </c>
      <c r="AH18" s="125">
        <v>-1.3160000000000001</v>
      </c>
      <c r="AI18" s="125">
        <v>-1.288</v>
      </c>
      <c r="AJ18" s="125">
        <v>-1.26</v>
      </c>
      <c r="AK18" s="125">
        <v>-1.232</v>
      </c>
      <c r="AL18" s="125">
        <v>-1.2040000000000002</v>
      </c>
      <c r="AM18" s="125">
        <v>-1.1759999999999999</v>
      </c>
      <c r="AN18" s="127">
        <v>0</v>
      </c>
      <c r="AO18" s="125">
        <v>-3.8499999999999996</v>
      </c>
      <c r="AP18" s="125">
        <v>-5.4926666666666666</v>
      </c>
      <c r="AQ18" s="125">
        <v>-7.1866666666666665</v>
      </c>
      <c r="AR18" s="125">
        <v>-7.1866666666666665</v>
      </c>
      <c r="AS18" s="125">
        <v>-7.1866666666666665</v>
      </c>
      <c r="AT18" s="125">
        <v>-7.1866666666666665</v>
      </c>
      <c r="AU18" s="125">
        <v>-7.1866666666666665</v>
      </c>
      <c r="AV18" s="125">
        <v>-7.1866666666666665</v>
      </c>
      <c r="AW18" s="125">
        <v>-7.1866666666666665</v>
      </c>
      <c r="AX18" s="127">
        <v>0</v>
      </c>
      <c r="AY18" s="125">
        <v>0</v>
      </c>
      <c r="AZ18" s="125">
        <v>0</v>
      </c>
      <c r="BA18" s="125">
        <v>0</v>
      </c>
      <c r="BB18" s="125">
        <v>0</v>
      </c>
      <c r="BC18" s="125">
        <v>0</v>
      </c>
      <c r="BD18" s="125">
        <v>0</v>
      </c>
      <c r="BE18" s="125">
        <v>0</v>
      </c>
      <c r="BF18" s="125">
        <v>0</v>
      </c>
      <c r="BG18" s="128">
        <v>0</v>
      </c>
      <c r="BH18" s="127"/>
      <c r="BI18" s="125"/>
      <c r="BJ18" s="125"/>
      <c r="BK18" s="125"/>
      <c r="BL18" s="125"/>
      <c r="BM18" s="125"/>
      <c r="BN18" s="125"/>
      <c r="BO18" s="125"/>
      <c r="BP18" s="125"/>
      <c r="BQ18" s="129"/>
      <c r="BR18" s="127"/>
      <c r="BS18" s="125"/>
      <c r="BT18" s="125"/>
      <c r="BU18" s="125"/>
      <c r="BV18" s="125"/>
      <c r="BW18" s="125"/>
      <c r="BX18" s="125"/>
      <c r="BY18" s="125"/>
      <c r="BZ18" s="125"/>
      <c r="CA18" s="129"/>
      <c r="CB18" s="126">
        <f t="shared" si="0"/>
        <v>-8.5306666666666668</v>
      </c>
      <c r="CC18" s="125">
        <f>+AG18</f>
        <v>-1.3440000000000001</v>
      </c>
      <c r="CD18" s="125">
        <f>+AQ18</f>
        <v>-7.1866666666666665</v>
      </c>
      <c r="CE18" s="128"/>
      <c r="CF18" s="128"/>
      <c r="CG18" s="129"/>
      <c r="CJ18" s="102">
        <f t="shared" si="1"/>
        <v>2.8</v>
      </c>
    </row>
    <row r="19" spans="1:88" s="102" customFormat="1" ht="11.25">
      <c r="A19" s="119" t="s">
        <v>52</v>
      </c>
      <c r="B19" s="120" t="s">
        <v>193</v>
      </c>
      <c r="C19" s="121" t="s">
        <v>184</v>
      </c>
      <c r="D19" s="130" t="s">
        <v>194</v>
      </c>
      <c r="E19" s="123">
        <v>272</v>
      </c>
      <c r="F19" s="123">
        <v>385</v>
      </c>
      <c r="G19" s="123">
        <v>97</v>
      </c>
      <c r="H19" s="124">
        <v>35</v>
      </c>
      <c r="I19" s="125">
        <v>35</v>
      </c>
      <c r="J19" s="126">
        <v>35</v>
      </c>
      <c r="K19" s="125">
        <v>35</v>
      </c>
      <c r="L19" s="125">
        <v>35</v>
      </c>
      <c r="M19" s="125">
        <v>35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7">
        <v>-6.3999999999999995</v>
      </c>
      <c r="U19" s="125">
        <v>-8.1199999999999992</v>
      </c>
      <c r="V19" s="125">
        <v>-10.17</v>
      </c>
      <c r="W19" s="125">
        <v>-12.219999999999999</v>
      </c>
      <c r="X19" s="125">
        <v>-14.27</v>
      </c>
      <c r="Y19" s="125">
        <v>-14.62</v>
      </c>
      <c r="Z19" s="125">
        <v>-14.969999999999999</v>
      </c>
      <c r="AA19" s="125">
        <v>-15.319999999999999</v>
      </c>
      <c r="AB19" s="125">
        <v>-15.669999999999998</v>
      </c>
      <c r="AC19" s="125">
        <v>-16.02</v>
      </c>
      <c r="AD19" s="127">
        <v>-1.3</v>
      </c>
      <c r="AE19" s="125">
        <v>-1.32</v>
      </c>
      <c r="AF19" s="125">
        <v>-1.6700000000000002</v>
      </c>
      <c r="AG19" s="125">
        <v>-2.02</v>
      </c>
      <c r="AH19" s="125">
        <v>-2.37</v>
      </c>
      <c r="AI19" s="125">
        <v>-2.72</v>
      </c>
      <c r="AJ19" s="125">
        <v>-3.0700000000000003</v>
      </c>
      <c r="AK19" s="125">
        <v>-3.4200000000000004</v>
      </c>
      <c r="AL19" s="125">
        <v>-3.7700000000000005</v>
      </c>
      <c r="AM19" s="125">
        <v>-4.12</v>
      </c>
      <c r="AN19" s="127">
        <v>-5.0999999999999996</v>
      </c>
      <c r="AO19" s="125">
        <v>-6.8</v>
      </c>
      <c r="AP19" s="125">
        <v>-8.5</v>
      </c>
      <c r="AQ19" s="125">
        <v>-10.199999999999999</v>
      </c>
      <c r="AR19" s="125">
        <v>-11.899999999999999</v>
      </c>
      <c r="AS19" s="125">
        <v>-11.899999999999999</v>
      </c>
      <c r="AT19" s="125">
        <v>-11.899999999999999</v>
      </c>
      <c r="AU19" s="125">
        <v>-11.899999999999999</v>
      </c>
      <c r="AV19" s="125">
        <v>-11.899999999999999</v>
      </c>
      <c r="AW19" s="125">
        <v>-11.899999999999999</v>
      </c>
      <c r="AX19" s="127">
        <v>0</v>
      </c>
      <c r="AY19" s="125">
        <v>0</v>
      </c>
      <c r="AZ19" s="125">
        <v>0</v>
      </c>
      <c r="BA19" s="125">
        <v>0</v>
      </c>
      <c r="BB19" s="125">
        <v>0</v>
      </c>
      <c r="BC19" s="125">
        <v>0</v>
      </c>
      <c r="BD19" s="125">
        <v>0</v>
      </c>
      <c r="BE19" s="125">
        <v>0</v>
      </c>
      <c r="BF19" s="125">
        <v>0</v>
      </c>
      <c r="BG19" s="128">
        <v>0</v>
      </c>
      <c r="BH19" s="127"/>
      <c r="BI19" s="125"/>
      <c r="BJ19" s="125"/>
      <c r="BK19" s="125"/>
      <c r="BL19" s="125"/>
      <c r="BM19" s="125"/>
      <c r="BN19" s="125"/>
      <c r="BO19" s="125"/>
      <c r="BP19" s="125"/>
      <c r="BQ19" s="129"/>
      <c r="BR19" s="127"/>
      <c r="BS19" s="125"/>
      <c r="BT19" s="125"/>
      <c r="BU19" s="125"/>
      <c r="BV19" s="125"/>
      <c r="BW19" s="125"/>
      <c r="BX19" s="125"/>
      <c r="BY19" s="125"/>
      <c r="BZ19" s="125"/>
      <c r="CA19" s="129"/>
      <c r="CB19" s="126">
        <f t="shared" si="0"/>
        <v>-14.62</v>
      </c>
      <c r="CC19" s="125">
        <f>+AI19</f>
        <v>-2.72</v>
      </c>
      <c r="CD19" s="125">
        <f>+AR19</f>
        <v>-11.899999999999999</v>
      </c>
      <c r="CE19" s="128"/>
      <c r="CF19" s="128"/>
      <c r="CG19" s="129"/>
      <c r="CJ19" s="102">
        <f t="shared" si="1"/>
        <v>5.44</v>
      </c>
    </row>
    <row r="20" spans="1:88" s="102" customFormat="1" ht="11.25">
      <c r="A20" s="119" t="s">
        <v>195</v>
      </c>
      <c r="B20" s="120" t="s">
        <v>182</v>
      </c>
      <c r="C20" s="121" t="s">
        <v>62</v>
      </c>
      <c r="D20" s="130" t="s">
        <v>191</v>
      </c>
      <c r="E20" s="123">
        <v>190</v>
      </c>
      <c r="F20" s="123">
        <v>190</v>
      </c>
      <c r="G20" s="123">
        <v>0.2</v>
      </c>
      <c r="H20" s="124">
        <v>3</v>
      </c>
      <c r="I20" s="125">
        <v>0</v>
      </c>
      <c r="J20" s="126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2</v>
      </c>
      <c r="S20" s="125">
        <v>5</v>
      </c>
      <c r="T20" s="127">
        <v>0</v>
      </c>
      <c r="U20" s="125">
        <v>0</v>
      </c>
      <c r="V20" s="125">
        <v>0</v>
      </c>
      <c r="W20" s="125">
        <v>0</v>
      </c>
      <c r="X20" s="125">
        <v>0</v>
      </c>
      <c r="Y20" s="125">
        <v>0</v>
      </c>
      <c r="Z20" s="125">
        <v>0</v>
      </c>
      <c r="AA20" s="125">
        <v>0</v>
      </c>
      <c r="AB20" s="125">
        <v>0</v>
      </c>
      <c r="AC20" s="125">
        <v>0</v>
      </c>
      <c r="AD20" s="127">
        <v>0</v>
      </c>
      <c r="AE20" s="125">
        <v>0</v>
      </c>
      <c r="AF20" s="125">
        <v>0</v>
      </c>
      <c r="AG20" s="125">
        <v>0</v>
      </c>
      <c r="AH20" s="125">
        <v>0</v>
      </c>
      <c r="AI20" s="125">
        <v>0</v>
      </c>
      <c r="AJ20" s="125">
        <v>0</v>
      </c>
      <c r="AK20" s="125">
        <v>0</v>
      </c>
      <c r="AL20" s="125">
        <v>0</v>
      </c>
      <c r="AM20" s="125">
        <v>0</v>
      </c>
      <c r="AN20" s="127">
        <v>0</v>
      </c>
      <c r="AO20" s="125">
        <v>0</v>
      </c>
      <c r="AP20" s="125">
        <v>0</v>
      </c>
      <c r="AQ20" s="125">
        <v>0</v>
      </c>
      <c r="AR20" s="125">
        <v>0</v>
      </c>
      <c r="AS20" s="125">
        <v>0</v>
      </c>
      <c r="AT20" s="125">
        <v>0</v>
      </c>
      <c r="AU20" s="125">
        <v>0</v>
      </c>
      <c r="AV20" s="125">
        <v>0</v>
      </c>
      <c r="AW20" s="125">
        <v>0</v>
      </c>
      <c r="AX20" s="127">
        <v>0</v>
      </c>
      <c r="AY20" s="125">
        <v>0</v>
      </c>
      <c r="AZ20" s="125">
        <v>0</v>
      </c>
      <c r="BA20" s="125">
        <v>0</v>
      </c>
      <c r="BB20" s="125">
        <v>0</v>
      </c>
      <c r="BC20" s="125">
        <v>0</v>
      </c>
      <c r="BD20" s="125">
        <v>0</v>
      </c>
      <c r="BE20" s="125">
        <v>0</v>
      </c>
      <c r="BF20" s="125">
        <v>0</v>
      </c>
      <c r="BG20" s="128">
        <v>0</v>
      </c>
      <c r="BH20" s="127"/>
      <c r="BI20" s="125"/>
      <c r="BJ20" s="125"/>
      <c r="BK20" s="125"/>
      <c r="BL20" s="125"/>
      <c r="BM20" s="125"/>
      <c r="BN20" s="125"/>
      <c r="BO20" s="125"/>
      <c r="BP20" s="125"/>
      <c r="BQ20" s="129"/>
      <c r="BR20" s="127"/>
      <c r="BS20" s="125"/>
      <c r="BT20" s="125"/>
      <c r="BU20" s="125"/>
      <c r="BV20" s="125"/>
      <c r="BW20" s="125"/>
      <c r="BX20" s="125"/>
      <c r="BY20" s="125"/>
      <c r="BZ20" s="125"/>
      <c r="CA20" s="129"/>
      <c r="CB20" s="126">
        <f t="shared" si="0"/>
        <v>0</v>
      </c>
      <c r="CC20" s="125"/>
      <c r="CD20" s="125"/>
      <c r="CE20" s="128"/>
      <c r="CF20" s="128"/>
      <c r="CG20" s="129"/>
      <c r="CJ20" s="102">
        <f t="shared" si="1"/>
        <v>3.8</v>
      </c>
    </row>
    <row r="21" spans="1:88" s="102" customFormat="1" ht="11.25">
      <c r="A21" s="119" t="s">
        <v>41</v>
      </c>
      <c r="B21" s="120" t="s">
        <v>182</v>
      </c>
      <c r="C21" s="121" t="s">
        <v>184</v>
      </c>
      <c r="D21" s="122">
        <v>2020</v>
      </c>
      <c r="E21" s="123">
        <v>1940</v>
      </c>
      <c r="F21" s="123">
        <v>1940</v>
      </c>
      <c r="G21" s="123">
        <v>150</v>
      </c>
      <c r="H21" s="124">
        <v>150</v>
      </c>
      <c r="I21" s="125">
        <v>161</v>
      </c>
      <c r="J21" s="126">
        <v>475</v>
      </c>
      <c r="K21" s="125">
        <v>545</v>
      </c>
      <c r="L21" s="125">
        <v>545</v>
      </c>
      <c r="M21" s="125">
        <v>64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7">
        <v>0</v>
      </c>
      <c r="U21" s="125">
        <v>0</v>
      </c>
      <c r="V21" s="125">
        <v>0</v>
      </c>
      <c r="W21" s="125">
        <v>-114.20000000000002</v>
      </c>
      <c r="X21" s="125">
        <v>-114.04</v>
      </c>
      <c r="Y21" s="125">
        <v>-113.88455999999999</v>
      </c>
      <c r="Z21" s="125">
        <v>-113.73377120000001</v>
      </c>
      <c r="AA21" s="125">
        <v>-113.587726624</v>
      </c>
      <c r="AB21" s="125">
        <v>-113.44652115648002</v>
      </c>
      <c r="AC21" s="125">
        <v>-113.31025157960961</v>
      </c>
      <c r="AD21" s="127">
        <v>0</v>
      </c>
      <c r="AE21" s="125">
        <v>0</v>
      </c>
      <c r="AF21" s="125">
        <v>0</v>
      </c>
      <c r="AG21" s="125">
        <v>-19.400000000000002</v>
      </c>
      <c r="AH21" s="125">
        <v>-19.012</v>
      </c>
      <c r="AI21" s="125">
        <v>-18.624000000000002</v>
      </c>
      <c r="AJ21" s="125">
        <v>-18.236000000000001</v>
      </c>
      <c r="AK21" s="125">
        <v>-17.847999999999999</v>
      </c>
      <c r="AL21" s="125">
        <v>-17.46</v>
      </c>
      <c r="AM21" s="125">
        <v>-17.071999999999999</v>
      </c>
      <c r="AN21" s="127">
        <v>0</v>
      </c>
      <c r="AO21" s="125">
        <v>0</v>
      </c>
      <c r="AP21" s="125">
        <v>0</v>
      </c>
      <c r="AQ21" s="125">
        <v>-83.4</v>
      </c>
      <c r="AR21" s="125">
        <v>-83.4</v>
      </c>
      <c r="AS21" s="125">
        <v>-83.4</v>
      </c>
      <c r="AT21" s="125">
        <v>-83.4</v>
      </c>
      <c r="AU21" s="125">
        <v>-83.4</v>
      </c>
      <c r="AV21" s="125">
        <v>-83.4</v>
      </c>
      <c r="AW21" s="125">
        <v>-83.4</v>
      </c>
      <c r="AX21" s="127">
        <v>0</v>
      </c>
      <c r="AY21" s="125">
        <v>0</v>
      </c>
      <c r="AZ21" s="125">
        <v>0</v>
      </c>
      <c r="BA21" s="125">
        <v>-11.4</v>
      </c>
      <c r="BB21" s="125">
        <v>-11.628</v>
      </c>
      <c r="BC21" s="125">
        <v>-11.86056</v>
      </c>
      <c r="BD21" s="125">
        <v>-12.0977712</v>
      </c>
      <c r="BE21" s="125">
        <v>-12.339726624000001</v>
      </c>
      <c r="BF21" s="125">
        <v>-12.586521156480002</v>
      </c>
      <c r="BG21" s="128">
        <v>-12.838251579609603</v>
      </c>
      <c r="BH21" s="127"/>
      <c r="BI21" s="125"/>
      <c r="BJ21" s="125"/>
      <c r="BK21" s="125"/>
      <c r="BL21" s="125"/>
      <c r="BM21" s="125"/>
      <c r="BN21" s="125"/>
      <c r="BO21" s="125"/>
      <c r="BP21" s="125"/>
      <c r="BQ21" s="129"/>
      <c r="BR21" s="127"/>
      <c r="BS21" s="125"/>
      <c r="BT21" s="125"/>
      <c r="BU21" s="125"/>
      <c r="BV21" s="125"/>
      <c r="BW21" s="125"/>
      <c r="BX21" s="125"/>
      <c r="BY21" s="125"/>
      <c r="BZ21" s="125"/>
      <c r="CA21" s="129"/>
      <c r="CB21" s="126">
        <f t="shared" si="0"/>
        <v>-114.20000000000002</v>
      </c>
      <c r="CC21" s="125">
        <f>+AG21</f>
        <v>-19.400000000000002</v>
      </c>
      <c r="CD21" s="125">
        <f>+AQ21</f>
        <v>-83.4</v>
      </c>
      <c r="CE21" s="128">
        <f>+BA21</f>
        <v>-11.4</v>
      </c>
      <c r="CF21" s="128"/>
      <c r="CG21" s="129"/>
      <c r="CJ21" s="102">
        <f t="shared" si="1"/>
        <v>38.799999999999997</v>
      </c>
    </row>
    <row r="22" spans="1:88" s="102" customFormat="1" ht="11.25">
      <c r="A22" s="119" t="s">
        <v>54</v>
      </c>
      <c r="B22" s="120" t="s">
        <v>193</v>
      </c>
      <c r="C22" s="121" t="s">
        <v>184</v>
      </c>
      <c r="D22" s="130" t="s">
        <v>194</v>
      </c>
      <c r="E22" s="123">
        <v>128</v>
      </c>
      <c r="F22" s="123">
        <v>164</v>
      </c>
      <c r="G22" s="123">
        <v>53</v>
      </c>
      <c r="H22" s="124">
        <v>30</v>
      </c>
      <c r="I22" s="125">
        <v>15</v>
      </c>
      <c r="J22" s="126">
        <v>15</v>
      </c>
      <c r="K22" s="125">
        <v>15</v>
      </c>
      <c r="L22" s="125">
        <v>15</v>
      </c>
      <c r="M22" s="125">
        <v>15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7">
        <v>-3.1000000000000005</v>
      </c>
      <c r="U22" s="125">
        <v>-3.8800000000000003</v>
      </c>
      <c r="V22" s="125">
        <v>-4.83</v>
      </c>
      <c r="W22" s="125">
        <v>-5.78</v>
      </c>
      <c r="X22" s="125">
        <v>-6.7299999999999995</v>
      </c>
      <c r="Y22" s="125">
        <v>-6.88</v>
      </c>
      <c r="Z22" s="125">
        <v>-7.0299999999999994</v>
      </c>
      <c r="AA22" s="125">
        <v>-7.18</v>
      </c>
      <c r="AB22" s="125">
        <v>-7.3299999999999992</v>
      </c>
      <c r="AC22" s="125">
        <v>-7.4799999999999995</v>
      </c>
      <c r="AD22" s="127">
        <v>-0.7</v>
      </c>
      <c r="AE22" s="125">
        <v>-0.68</v>
      </c>
      <c r="AF22" s="125">
        <v>-0.83000000000000007</v>
      </c>
      <c r="AG22" s="125">
        <v>-0.98000000000000009</v>
      </c>
      <c r="AH22" s="125">
        <v>-1.1300000000000001</v>
      </c>
      <c r="AI22" s="125">
        <v>-1.28</v>
      </c>
      <c r="AJ22" s="125">
        <v>-1.43</v>
      </c>
      <c r="AK22" s="125">
        <v>-1.5799999999999998</v>
      </c>
      <c r="AL22" s="125">
        <v>-1.7299999999999998</v>
      </c>
      <c r="AM22" s="125">
        <v>-1.8799999999999997</v>
      </c>
      <c r="AN22" s="127">
        <v>-2.4000000000000004</v>
      </c>
      <c r="AO22" s="125">
        <v>-3.2</v>
      </c>
      <c r="AP22" s="125">
        <v>-4</v>
      </c>
      <c r="AQ22" s="125">
        <v>-4.8</v>
      </c>
      <c r="AR22" s="125">
        <v>-5.6</v>
      </c>
      <c r="AS22" s="125">
        <v>-5.6</v>
      </c>
      <c r="AT22" s="125">
        <v>-5.6</v>
      </c>
      <c r="AU22" s="125">
        <v>-5.6</v>
      </c>
      <c r="AV22" s="125">
        <v>-5.6</v>
      </c>
      <c r="AW22" s="125">
        <v>-5.6</v>
      </c>
      <c r="AX22" s="127">
        <v>0</v>
      </c>
      <c r="AY22" s="125">
        <v>0</v>
      </c>
      <c r="AZ22" s="125">
        <v>0</v>
      </c>
      <c r="BA22" s="125">
        <v>0</v>
      </c>
      <c r="BB22" s="125">
        <v>0</v>
      </c>
      <c r="BC22" s="125">
        <v>0</v>
      </c>
      <c r="BD22" s="125">
        <v>0</v>
      </c>
      <c r="BE22" s="125">
        <v>0</v>
      </c>
      <c r="BF22" s="125">
        <v>0</v>
      </c>
      <c r="BG22" s="128">
        <v>0</v>
      </c>
      <c r="BH22" s="127"/>
      <c r="BI22" s="125"/>
      <c r="BJ22" s="125"/>
      <c r="BK22" s="125"/>
      <c r="BL22" s="125"/>
      <c r="BM22" s="125"/>
      <c r="BN22" s="125"/>
      <c r="BO22" s="125"/>
      <c r="BP22" s="125"/>
      <c r="BQ22" s="129"/>
      <c r="BR22" s="127"/>
      <c r="BS22" s="125"/>
      <c r="BT22" s="125"/>
      <c r="BU22" s="125"/>
      <c r="BV22" s="125"/>
      <c r="BW22" s="125"/>
      <c r="BX22" s="125"/>
      <c r="BY22" s="125"/>
      <c r="BZ22" s="125"/>
      <c r="CA22" s="129"/>
      <c r="CB22" s="126">
        <f t="shared" si="0"/>
        <v>-6.7299999999999995</v>
      </c>
      <c r="CC22" s="125">
        <f>+AH22</f>
        <v>-1.1300000000000001</v>
      </c>
      <c r="CD22" s="125">
        <f>+AR22</f>
        <v>-5.6</v>
      </c>
      <c r="CE22" s="128"/>
      <c r="CF22" s="128"/>
      <c r="CG22" s="129"/>
      <c r="CJ22" s="102">
        <f t="shared" si="1"/>
        <v>2.56</v>
      </c>
    </row>
    <row r="23" spans="1:88" s="102" customFormat="1" ht="11.25">
      <c r="A23" s="119" t="s">
        <v>53</v>
      </c>
      <c r="B23" s="120" t="s">
        <v>193</v>
      </c>
      <c r="C23" s="121" t="s">
        <v>184</v>
      </c>
      <c r="D23" s="122">
        <v>2016</v>
      </c>
      <c r="E23" s="123">
        <v>105</v>
      </c>
      <c r="F23" s="123">
        <v>105</v>
      </c>
      <c r="G23" s="123">
        <v>84</v>
      </c>
      <c r="H23" s="124">
        <v>10</v>
      </c>
      <c r="I23" s="125">
        <v>20</v>
      </c>
      <c r="J23" s="126">
        <v>1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7">
        <v>-3.8499999999999996</v>
      </c>
      <c r="U23" s="125">
        <v>-3.8289999999999997</v>
      </c>
      <c r="V23" s="125">
        <v>-3.8079999999999998</v>
      </c>
      <c r="W23" s="125">
        <v>-3.7869999999999999</v>
      </c>
      <c r="X23" s="125">
        <v>-3.766</v>
      </c>
      <c r="Y23" s="125">
        <v>-3.7450000000000001</v>
      </c>
      <c r="Z23" s="125">
        <v>-3.7239999999999998</v>
      </c>
      <c r="AA23" s="125">
        <v>-3.7029999999999998</v>
      </c>
      <c r="AB23" s="125">
        <v>-3.6819999999999999</v>
      </c>
      <c r="AC23" s="125">
        <v>-3.6609999999999996</v>
      </c>
      <c r="AD23" s="127">
        <v>-1.05</v>
      </c>
      <c r="AE23" s="125">
        <v>-1.0290000000000001</v>
      </c>
      <c r="AF23" s="125">
        <v>-1.008</v>
      </c>
      <c r="AG23" s="125">
        <v>-0.9870000000000001</v>
      </c>
      <c r="AH23" s="125">
        <v>-0.96599999999999997</v>
      </c>
      <c r="AI23" s="125">
        <v>-0.94500000000000006</v>
      </c>
      <c r="AJ23" s="125">
        <v>-0.92400000000000004</v>
      </c>
      <c r="AK23" s="125">
        <v>-0.90300000000000002</v>
      </c>
      <c r="AL23" s="125">
        <v>-0.88200000000000001</v>
      </c>
      <c r="AM23" s="125">
        <v>-0.86099999999999999</v>
      </c>
      <c r="AN23" s="127">
        <v>-2.8</v>
      </c>
      <c r="AO23" s="125">
        <v>-2.8</v>
      </c>
      <c r="AP23" s="125">
        <v>-2.8</v>
      </c>
      <c r="AQ23" s="125">
        <v>-2.8</v>
      </c>
      <c r="AR23" s="125">
        <v>-2.8</v>
      </c>
      <c r="AS23" s="125">
        <v>-2.8</v>
      </c>
      <c r="AT23" s="125">
        <v>-2.8</v>
      </c>
      <c r="AU23" s="125">
        <v>-2.8</v>
      </c>
      <c r="AV23" s="125">
        <v>-2.8</v>
      </c>
      <c r="AW23" s="125">
        <v>-2.8</v>
      </c>
      <c r="AX23" s="127">
        <v>0</v>
      </c>
      <c r="AY23" s="125">
        <v>0</v>
      </c>
      <c r="AZ23" s="125">
        <v>0</v>
      </c>
      <c r="BA23" s="125">
        <v>0</v>
      </c>
      <c r="BB23" s="125">
        <v>0</v>
      </c>
      <c r="BC23" s="125">
        <v>0</v>
      </c>
      <c r="BD23" s="125">
        <v>0</v>
      </c>
      <c r="BE23" s="125">
        <v>0</v>
      </c>
      <c r="BF23" s="125">
        <v>0</v>
      </c>
      <c r="BG23" s="128">
        <v>0</v>
      </c>
      <c r="BH23" s="127"/>
      <c r="BI23" s="125"/>
      <c r="BJ23" s="125"/>
      <c r="BK23" s="125"/>
      <c r="BL23" s="125"/>
      <c r="BM23" s="125"/>
      <c r="BN23" s="125"/>
      <c r="BO23" s="125"/>
      <c r="BP23" s="125"/>
      <c r="BQ23" s="129"/>
      <c r="BR23" s="127"/>
      <c r="BS23" s="125"/>
      <c r="BT23" s="125"/>
      <c r="BU23" s="125"/>
      <c r="BV23" s="125"/>
      <c r="BW23" s="125"/>
      <c r="BX23" s="125"/>
      <c r="BY23" s="125"/>
      <c r="BZ23" s="125"/>
      <c r="CA23" s="129"/>
      <c r="CB23" s="126">
        <f t="shared" si="0"/>
        <v>-3.8499999999999996</v>
      </c>
      <c r="CC23" s="125">
        <f>+AD23</f>
        <v>-1.05</v>
      </c>
      <c r="CD23" s="125">
        <f>+AO23</f>
        <v>-2.8</v>
      </c>
      <c r="CE23" s="128"/>
      <c r="CF23" s="128"/>
      <c r="CG23" s="129"/>
      <c r="CJ23" s="102">
        <f t="shared" si="1"/>
        <v>2.1</v>
      </c>
    </row>
    <row r="24" spans="1:88" s="102" customFormat="1" ht="11.25">
      <c r="A24" s="119" t="s">
        <v>51</v>
      </c>
      <c r="B24" s="120" t="s">
        <v>193</v>
      </c>
      <c r="C24" s="121" t="s">
        <v>184</v>
      </c>
      <c r="D24" s="122">
        <v>2016</v>
      </c>
      <c r="E24" s="123">
        <v>350</v>
      </c>
      <c r="F24" s="123">
        <v>350</v>
      </c>
      <c r="G24" s="123">
        <v>292</v>
      </c>
      <c r="H24" s="124">
        <v>15</v>
      </c>
      <c r="I24" s="125">
        <v>57</v>
      </c>
      <c r="J24" s="126">
        <v>1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7">
        <v>-10.9</v>
      </c>
      <c r="U24" s="125">
        <v>-10.83</v>
      </c>
      <c r="V24" s="125">
        <v>-10.76</v>
      </c>
      <c r="W24" s="125">
        <v>-10.690000000000001</v>
      </c>
      <c r="X24" s="125">
        <v>-10.620000000000001</v>
      </c>
      <c r="Y24" s="125">
        <v>-10.55</v>
      </c>
      <c r="Z24" s="125">
        <v>-10.48</v>
      </c>
      <c r="AA24" s="125">
        <v>-10.41</v>
      </c>
      <c r="AB24" s="125">
        <v>-10.34</v>
      </c>
      <c r="AC24" s="125">
        <v>-10.27</v>
      </c>
      <c r="AD24" s="127">
        <v>-3.5</v>
      </c>
      <c r="AE24" s="125">
        <v>-3.43</v>
      </c>
      <c r="AF24" s="125">
        <v>-3.36</v>
      </c>
      <c r="AG24" s="125">
        <v>-3.29</v>
      </c>
      <c r="AH24" s="125">
        <v>-3.22</v>
      </c>
      <c r="AI24" s="125">
        <v>-3.15</v>
      </c>
      <c r="AJ24" s="125">
        <v>-3.08</v>
      </c>
      <c r="AK24" s="125">
        <v>-3.0100000000000002</v>
      </c>
      <c r="AL24" s="125">
        <v>-2.94</v>
      </c>
      <c r="AM24" s="125">
        <v>-2.87</v>
      </c>
      <c r="AN24" s="127">
        <v>-7.4</v>
      </c>
      <c r="AO24" s="125">
        <v>-7.4</v>
      </c>
      <c r="AP24" s="125">
        <v>-7.4</v>
      </c>
      <c r="AQ24" s="125">
        <v>-7.4</v>
      </c>
      <c r="AR24" s="125">
        <v>-7.4</v>
      </c>
      <c r="AS24" s="125">
        <v>-7.4</v>
      </c>
      <c r="AT24" s="125">
        <v>-7.4</v>
      </c>
      <c r="AU24" s="125">
        <v>-7.4</v>
      </c>
      <c r="AV24" s="125">
        <v>-7.4</v>
      </c>
      <c r="AW24" s="125">
        <v>-7.4</v>
      </c>
      <c r="AX24" s="127">
        <v>0</v>
      </c>
      <c r="AY24" s="125">
        <v>0</v>
      </c>
      <c r="AZ24" s="125">
        <v>0</v>
      </c>
      <c r="BA24" s="125">
        <v>0</v>
      </c>
      <c r="BB24" s="125">
        <v>0</v>
      </c>
      <c r="BC24" s="125">
        <v>0</v>
      </c>
      <c r="BD24" s="125">
        <v>0</v>
      </c>
      <c r="BE24" s="125">
        <v>0</v>
      </c>
      <c r="BF24" s="125">
        <v>0</v>
      </c>
      <c r="BG24" s="128">
        <v>0</v>
      </c>
      <c r="BH24" s="127"/>
      <c r="BI24" s="125"/>
      <c r="BJ24" s="125"/>
      <c r="BK24" s="125"/>
      <c r="BL24" s="125"/>
      <c r="BM24" s="125"/>
      <c r="BN24" s="125"/>
      <c r="BO24" s="125"/>
      <c r="BP24" s="125"/>
      <c r="BQ24" s="129"/>
      <c r="BR24" s="127"/>
      <c r="BS24" s="125"/>
      <c r="BT24" s="125"/>
      <c r="BU24" s="125"/>
      <c r="BV24" s="125"/>
      <c r="BW24" s="125"/>
      <c r="BX24" s="125"/>
      <c r="BY24" s="125"/>
      <c r="BZ24" s="125"/>
      <c r="CA24" s="129"/>
      <c r="CB24" s="126">
        <f t="shared" si="0"/>
        <v>-10.9</v>
      </c>
      <c r="CC24" s="125">
        <f>+AD24</f>
        <v>-3.5</v>
      </c>
      <c r="CD24" s="125">
        <f>+AN24</f>
        <v>-7.4</v>
      </c>
      <c r="CE24" s="128"/>
      <c r="CF24" s="128"/>
      <c r="CG24" s="129"/>
      <c r="CJ24" s="102">
        <f t="shared" si="1"/>
        <v>7</v>
      </c>
    </row>
    <row r="25" spans="1:88" s="102" customFormat="1" ht="11.25">
      <c r="A25" s="119" t="s">
        <v>49</v>
      </c>
      <c r="B25" s="120" t="s">
        <v>193</v>
      </c>
      <c r="C25" s="121" t="s">
        <v>184</v>
      </c>
      <c r="D25" s="122">
        <v>2016</v>
      </c>
      <c r="E25" s="123">
        <v>123</v>
      </c>
      <c r="F25" s="123">
        <v>123</v>
      </c>
      <c r="G25" s="123">
        <v>105</v>
      </c>
      <c r="H25" s="124">
        <v>17</v>
      </c>
      <c r="I25" s="125">
        <v>15</v>
      </c>
      <c r="J25" s="126">
        <v>3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7">
        <v>-7.4054000000000002</v>
      </c>
      <c r="U25" s="125">
        <v>-7.3808000000000007</v>
      </c>
      <c r="V25" s="125">
        <v>-7.3562000000000003</v>
      </c>
      <c r="W25" s="125">
        <v>-7.3315999999999999</v>
      </c>
      <c r="X25" s="125">
        <v>-7.3070000000000004</v>
      </c>
      <c r="Y25" s="125">
        <v>-7.2824</v>
      </c>
      <c r="Z25" s="125">
        <v>-7.2578000000000005</v>
      </c>
      <c r="AA25" s="125">
        <v>-7.2332000000000001</v>
      </c>
      <c r="AB25" s="125">
        <v>-7.2086000000000006</v>
      </c>
      <c r="AC25" s="125">
        <v>-7.1840000000000002</v>
      </c>
      <c r="AD25" s="127">
        <v>-1.2054</v>
      </c>
      <c r="AE25" s="125">
        <v>-1.1808000000000001</v>
      </c>
      <c r="AF25" s="125">
        <v>-1.1562000000000001</v>
      </c>
      <c r="AG25" s="125">
        <v>-1.1315999999999999</v>
      </c>
      <c r="AH25" s="125">
        <v>-1.107</v>
      </c>
      <c r="AI25" s="125">
        <v>-1.0824</v>
      </c>
      <c r="AJ25" s="125">
        <v>-1.0578000000000001</v>
      </c>
      <c r="AK25" s="125">
        <v>-1.0331999999999999</v>
      </c>
      <c r="AL25" s="125">
        <v>-1.0085999999999999</v>
      </c>
      <c r="AM25" s="125">
        <v>-0.9840000000000001</v>
      </c>
      <c r="AN25" s="127">
        <v>-6.2</v>
      </c>
      <c r="AO25" s="125">
        <v>-6.2</v>
      </c>
      <c r="AP25" s="125">
        <v>-6.2</v>
      </c>
      <c r="AQ25" s="125">
        <v>-6.2</v>
      </c>
      <c r="AR25" s="125">
        <v>-6.2</v>
      </c>
      <c r="AS25" s="125">
        <v>-6.2</v>
      </c>
      <c r="AT25" s="125">
        <v>-6.2</v>
      </c>
      <c r="AU25" s="125">
        <v>-6.2</v>
      </c>
      <c r="AV25" s="125">
        <v>-6.2</v>
      </c>
      <c r="AW25" s="125">
        <v>-6.2</v>
      </c>
      <c r="AX25" s="127">
        <v>0</v>
      </c>
      <c r="AY25" s="125">
        <v>0</v>
      </c>
      <c r="AZ25" s="125">
        <v>0</v>
      </c>
      <c r="BA25" s="125">
        <v>0</v>
      </c>
      <c r="BB25" s="125">
        <v>0</v>
      </c>
      <c r="BC25" s="125">
        <v>0</v>
      </c>
      <c r="BD25" s="125">
        <v>0</v>
      </c>
      <c r="BE25" s="125">
        <v>0</v>
      </c>
      <c r="BF25" s="125">
        <v>0</v>
      </c>
      <c r="BG25" s="128">
        <v>0</v>
      </c>
      <c r="BH25" s="127"/>
      <c r="BI25" s="125"/>
      <c r="BJ25" s="125"/>
      <c r="BK25" s="125"/>
      <c r="BL25" s="125"/>
      <c r="BM25" s="125"/>
      <c r="BN25" s="125"/>
      <c r="BO25" s="125"/>
      <c r="BP25" s="125"/>
      <c r="BQ25" s="129"/>
      <c r="BR25" s="127"/>
      <c r="BS25" s="125"/>
      <c r="BT25" s="125"/>
      <c r="BU25" s="125"/>
      <c r="BV25" s="125"/>
      <c r="BW25" s="125"/>
      <c r="BX25" s="125"/>
      <c r="BY25" s="125"/>
      <c r="BZ25" s="125"/>
      <c r="CA25" s="129"/>
      <c r="CB25" s="126">
        <f t="shared" si="0"/>
        <v>-7.4054000000000002</v>
      </c>
      <c r="CC25" s="125">
        <f>+AD25</f>
        <v>-1.2054</v>
      </c>
      <c r="CD25" s="125">
        <f>+AN25</f>
        <v>-6.2</v>
      </c>
      <c r="CE25" s="128"/>
      <c r="CF25" s="128"/>
      <c r="CG25" s="129"/>
      <c r="CJ25" s="102">
        <f t="shared" si="1"/>
        <v>2.46</v>
      </c>
    </row>
    <row r="26" spans="1:88" s="102" customFormat="1" ht="11.25">
      <c r="A26" s="119" t="s">
        <v>50</v>
      </c>
      <c r="B26" s="120" t="s">
        <v>193</v>
      </c>
      <c r="C26" s="121" t="s">
        <v>184</v>
      </c>
      <c r="D26" s="130">
        <v>2017</v>
      </c>
      <c r="E26" s="123">
        <v>113</v>
      </c>
      <c r="F26" s="123">
        <v>113</v>
      </c>
      <c r="G26" s="123">
        <v>65</v>
      </c>
      <c r="H26" s="124">
        <v>30</v>
      </c>
      <c r="I26" s="125">
        <v>19</v>
      </c>
      <c r="J26" s="126">
        <v>18</v>
      </c>
      <c r="K26" s="125">
        <v>11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7">
        <v>-6.83</v>
      </c>
      <c r="U26" s="125">
        <v>-6.8074000000000003</v>
      </c>
      <c r="V26" s="125">
        <v>-6.7848000000000006</v>
      </c>
      <c r="W26" s="125">
        <v>-6.7622</v>
      </c>
      <c r="X26" s="125">
        <v>-6.7396000000000003</v>
      </c>
      <c r="Y26" s="125">
        <v>-6.7170000000000005</v>
      </c>
      <c r="Z26" s="125">
        <v>-6.6943999999999999</v>
      </c>
      <c r="AA26" s="125">
        <v>-6.6718000000000002</v>
      </c>
      <c r="AB26" s="125">
        <v>-6.6492000000000004</v>
      </c>
      <c r="AC26" s="125">
        <v>-6.6265999999999998</v>
      </c>
      <c r="AD26" s="127">
        <v>-1.1300000000000001</v>
      </c>
      <c r="AE26" s="125">
        <v>-1.1073999999999999</v>
      </c>
      <c r="AF26" s="125">
        <v>-1.0848</v>
      </c>
      <c r="AG26" s="125">
        <v>-1.0622</v>
      </c>
      <c r="AH26" s="125">
        <v>-1.0396000000000001</v>
      </c>
      <c r="AI26" s="125">
        <v>-1.0170000000000001</v>
      </c>
      <c r="AJ26" s="125">
        <v>-0.99439999999999995</v>
      </c>
      <c r="AK26" s="125">
        <v>-0.97180000000000011</v>
      </c>
      <c r="AL26" s="125">
        <v>-0.94920000000000004</v>
      </c>
      <c r="AM26" s="125">
        <v>-0.92659999999999998</v>
      </c>
      <c r="AN26" s="127">
        <v>-5.7</v>
      </c>
      <c r="AO26" s="125">
        <v>-5.7</v>
      </c>
      <c r="AP26" s="125">
        <v>-5.7</v>
      </c>
      <c r="AQ26" s="125">
        <v>-5.7</v>
      </c>
      <c r="AR26" s="125">
        <v>-5.7</v>
      </c>
      <c r="AS26" s="125">
        <v>-5.7</v>
      </c>
      <c r="AT26" s="125">
        <v>-5.7</v>
      </c>
      <c r="AU26" s="125">
        <v>-5.7</v>
      </c>
      <c r="AV26" s="125">
        <v>-5.7</v>
      </c>
      <c r="AW26" s="125">
        <v>-5.7</v>
      </c>
      <c r="AX26" s="127">
        <v>0</v>
      </c>
      <c r="AY26" s="125">
        <v>0</v>
      </c>
      <c r="AZ26" s="125">
        <v>0</v>
      </c>
      <c r="BA26" s="125">
        <v>0</v>
      </c>
      <c r="BB26" s="125">
        <v>0</v>
      </c>
      <c r="BC26" s="125">
        <v>0</v>
      </c>
      <c r="BD26" s="125">
        <v>0</v>
      </c>
      <c r="BE26" s="125">
        <v>0</v>
      </c>
      <c r="BF26" s="125">
        <v>0</v>
      </c>
      <c r="BG26" s="128">
        <v>0</v>
      </c>
      <c r="BH26" s="127"/>
      <c r="BI26" s="125"/>
      <c r="BJ26" s="125"/>
      <c r="BK26" s="125"/>
      <c r="BL26" s="125"/>
      <c r="BM26" s="125"/>
      <c r="BN26" s="125"/>
      <c r="BO26" s="125"/>
      <c r="BP26" s="125"/>
      <c r="BQ26" s="129"/>
      <c r="BR26" s="127"/>
      <c r="BS26" s="125"/>
      <c r="BT26" s="125"/>
      <c r="BU26" s="125"/>
      <c r="BV26" s="125"/>
      <c r="BW26" s="125"/>
      <c r="BX26" s="125"/>
      <c r="BY26" s="125"/>
      <c r="BZ26" s="125"/>
      <c r="CA26" s="129"/>
      <c r="CB26" s="126">
        <f>CC26+CD26+CE26+CF26+CG26</f>
        <v>-6.83</v>
      </c>
      <c r="CC26" s="125">
        <f>+AD26</f>
        <v>-1.1300000000000001</v>
      </c>
      <c r="CD26" s="125">
        <f>+AN26</f>
        <v>-5.7</v>
      </c>
      <c r="CE26" s="128"/>
      <c r="CF26" s="128"/>
      <c r="CG26" s="129"/>
      <c r="CJ26" s="102">
        <f t="shared" si="1"/>
        <v>2.2599999999999998</v>
      </c>
    </row>
    <row r="27" spans="1:88" s="102" customFormat="1" ht="11.25">
      <c r="A27" s="119" t="s">
        <v>196</v>
      </c>
      <c r="B27" s="120" t="s">
        <v>182</v>
      </c>
      <c r="C27" s="121" t="s">
        <v>189</v>
      </c>
      <c r="D27" s="130" t="s">
        <v>191</v>
      </c>
      <c r="E27" s="123">
        <v>600</v>
      </c>
      <c r="F27" s="123">
        <v>600</v>
      </c>
      <c r="G27" s="123">
        <v>0</v>
      </c>
      <c r="H27" s="124">
        <v>3</v>
      </c>
      <c r="I27" s="125">
        <v>0</v>
      </c>
      <c r="J27" s="126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7"/>
      <c r="U27" s="125"/>
      <c r="V27" s="125"/>
      <c r="W27" s="125"/>
      <c r="X27" s="125"/>
      <c r="Y27" s="125"/>
      <c r="Z27" s="125"/>
      <c r="AA27" s="125"/>
      <c r="AB27" s="125"/>
      <c r="AC27" s="125"/>
      <c r="AD27" s="127">
        <v>0</v>
      </c>
      <c r="AE27" s="125">
        <v>0</v>
      </c>
      <c r="AF27" s="125">
        <v>0</v>
      </c>
      <c r="AG27" s="125">
        <v>0</v>
      </c>
      <c r="AH27" s="125">
        <v>0</v>
      </c>
      <c r="AI27" s="125">
        <v>0</v>
      </c>
      <c r="AJ27" s="125">
        <v>0</v>
      </c>
      <c r="AK27" s="125">
        <v>0</v>
      </c>
      <c r="AL27" s="125">
        <v>0</v>
      </c>
      <c r="AM27" s="125">
        <v>0</v>
      </c>
      <c r="AN27" s="127">
        <v>0</v>
      </c>
      <c r="AO27" s="125">
        <v>0</v>
      </c>
      <c r="AP27" s="125">
        <v>0</v>
      </c>
      <c r="AQ27" s="125">
        <v>0</v>
      </c>
      <c r="AR27" s="125">
        <v>0</v>
      </c>
      <c r="AS27" s="125">
        <v>0</v>
      </c>
      <c r="AT27" s="125">
        <v>0</v>
      </c>
      <c r="AU27" s="125">
        <v>0</v>
      </c>
      <c r="AV27" s="125">
        <v>0</v>
      </c>
      <c r="AW27" s="125">
        <v>0</v>
      </c>
      <c r="AX27" s="127">
        <v>0</v>
      </c>
      <c r="AY27" s="125">
        <v>0</v>
      </c>
      <c r="AZ27" s="125">
        <v>0</v>
      </c>
      <c r="BA27" s="125">
        <v>0</v>
      </c>
      <c r="BB27" s="125">
        <v>0</v>
      </c>
      <c r="BC27" s="125">
        <v>0</v>
      </c>
      <c r="BD27" s="125">
        <v>0</v>
      </c>
      <c r="BE27" s="125">
        <v>0</v>
      </c>
      <c r="BF27" s="125">
        <v>0</v>
      </c>
      <c r="BG27" s="128">
        <v>0</v>
      </c>
      <c r="BH27" s="127"/>
      <c r="BI27" s="125"/>
      <c r="BJ27" s="125"/>
      <c r="BK27" s="125"/>
      <c r="BL27" s="125"/>
      <c r="BM27" s="125"/>
      <c r="BN27" s="125"/>
      <c r="BO27" s="125"/>
      <c r="BP27" s="125"/>
      <c r="BQ27" s="129"/>
      <c r="BR27" s="127"/>
      <c r="BS27" s="125"/>
      <c r="BT27" s="125"/>
      <c r="BU27" s="125"/>
      <c r="BV27" s="125"/>
      <c r="BW27" s="125"/>
      <c r="BX27" s="125"/>
      <c r="BY27" s="125"/>
      <c r="BZ27" s="125"/>
      <c r="CA27" s="129"/>
      <c r="CB27" s="126"/>
      <c r="CC27" s="125"/>
      <c r="CD27" s="125"/>
      <c r="CE27" s="128"/>
      <c r="CF27" s="128"/>
      <c r="CG27" s="129"/>
    </row>
    <row r="28" spans="1:88" s="102" customFormat="1" ht="11.25">
      <c r="A28" s="119" t="s">
        <v>197</v>
      </c>
      <c r="B28" s="120" t="s">
        <v>193</v>
      </c>
      <c r="C28" s="121" t="s">
        <v>62</v>
      </c>
      <c r="D28" s="122">
        <v>2026</v>
      </c>
      <c r="E28" s="123">
        <v>100</v>
      </c>
      <c r="F28" s="123">
        <v>100</v>
      </c>
      <c r="G28" s="123">
        <v>1.2</v>
      </c>
      <c r="H28" s="124">
        <v>5</v>
      </c>
      <c r="I28" s="125">
        <v>0</v>
      </c>
      <c r="J28" s="126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2</v>
      </c>
      <c r="P28" s="125">
        <v>10</v>
      </c>
      <c r="Q28" s="125">
        <v>40</v>
      </c>
      <c r="R28" s="125">
        <v>30</v>
      </c>
      <c r="S28" s="125">
        <v>17</v>
      </c>
      <c r="T28" s="127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  <c r="AA28" s="125">
        <v>0</v>
      </c>
      <c r="AB28" s="125">
        <v>0</v>
      </c>
      <c r="AC28" s="125">
        <v>0</v>
      </c>
      <c r="AD28" s="127">
        <v>0</v>
      </c>
      <c r="AE28" s="125">
        <v>0</v>
      </c>
      <c r="AF28" s="125">
        <v>0</v>
      </c>
      <c r="AG28" s="125">
        <v>0</v>
      </c>
      <c r="AH28" s="125">
        <v>0</v>
      </c>
      <c r="AI28" s="125">
        <v>0</v>
      </c>
      <c r="AJ28" s="125">
        <v>0</v>
      </c>
      <c r="AK28" s="125">
        <v>0</v>
      </c>
      <c r="AL28" s="125">
        <v>0</v>
      </c>
      <c r="AM28" s="125">
        <v>0</v>
      </c>
      <c r="AN28" s="127">
        <v>0</v>
      </c>
      <c r="AO28" s="125">
        <v>0</v>
      </c>
      <c r="AP28" s="125">
        <v>0</v>
      </c>
      <c r="AQ28" s="125">
        <v>0</v>
      </c>
      <c r="AR28" s="125">
        <v>0</v>
      </c>
      <c r="AS28" s="125">
        <v>0</v>
      </c>
      <c r="AT28" s="125">
        <v>0</v>
      </c>
      <c r="AU28" s="125">
        <v>0</v>
      </c>
      <c r="AV28" s="125">
        <v>0</v>
      </c>
      <c r="AW28" s="125">
        <v>0</v>
      </c>
      <c r="AX28" s="127">
        <v>0</v>
      </c>
      <c r="AY28" s="125">
        <v>0</v>
      </c>
      <c r="AZ28" s="125">
        <v>0</v>
      </c>
      <c r="BA28" s="125">
        <v>0</v>
      </c>
      <c r="BB28" s="125">
        <v>0</v>
      </c>
      <c r="BC28" s="125">
        <v>0</v>
      </c>
      <c r="BD28" s="125">
        <v>0</v>
      </c>
      <c r="BE28" s="125">
        <v>0</v>
      </c>
      <c r="BF28" s="125">
        <v>0</v>
      </c>
      <c r="BG28" s="128">
        <v>0</v>
      </c>
      <c r="BH28" s="127"/>
      <c r="BI28" s="125"/>
      <c r="BJ28" s="125"/>
      <c r="BK28" s="125"/>
      <c r="BL28" s="125"/>
      <c r="BM28" s="125"/>
      <c r="BN28" s="125"/>
      <c r="BO28" s="125"/>
      <c r="BP28" s="125"/>
      <c r="BQ28" s="129"/>
      <c r="BR28" s="127"/>
      <c r="BS28" s="125"/>
      <c r="BT28" s="125"/>
      <c r="BU28" s="125"/>
      <c r="BV28" s="125"/>
      <c r="BW28" s="125"/>
      <c r="BX28" s="125"/>
      <c r="BY28" s="125"/>
      <c r="BZ28" s="125"/>
      <c r="CA28" s="129"/>
      <c r="CB28" s="126">
        <f t="shared" ref="CB28:CB50" si="2">CC28+CD28+CE28+CF28+CG28</f>
        <v>0</v>
      </c>
      <c r="CC28" s="125"/>
      <c r="CD28" s="125"/>
      <c r="CE28" s="128"/>
      <c r="CF28" s="128"/>
      <c r="CG28" s="129"/>
      <c r="CJ28" s="102">
        <f t="shared" si="1"/>
        <v>2</v>
      </c>
    </row>
    <row r="29" spans="1:88" s="102" customFormat="1" ht="11.25">
      <c r="A29" s="119" t="s">
        <v>198</v>
      </c>
      <c r="B29" s="120" t="s">
        <v>193</v>
      </c>
      <c r="C29" s="121" t="s">
        <v>62</v>
      </c>
      <c r="D29" s="122">
        <v>2026</v>
      </c>
      <c r="E29" s="123">
        <v>200</v>
      </c>
      <c r="F29" s="123">
        <v>200</v>
      </c>
      <c r="G29" s="123">
        <v>2.1</v>
      </c>
      <c r="H29" s="124">
        <v>6</v>
      </c>
      <c r="I29" s="125">
        <v>0</v>
      </c>
      <c r="J29" s="126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3</v>
      </c>
      <c r="P29" s="125">
        <v>15</v>
      </c>
      <c r="Q29" s="125">
        <v>70</v>
      </c>
      <c r="R29" s="125">
        <v>80</v>
      </c>
      <c r="S29" s="125">
        <v>30</v>
      </c>
      <c r="T29" s="127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7">
        <v>0</v>
      </c>
      <c r="AE29" s="125">
        <v>0</v>
      </c>
      <c r="AF29" s="125">
        <v>0</v>
      </c>
      <c r="AG29" s="125">
        <v>0</v>
      </c>
      <c r="AH29" s="125">
        <v>0</v>
      </c>
      <c r="AI29" s="125">
        <v>0</v>
      </c>
      <c r="AJ29" s="125">
        <v>0</v>
      </c>
      <c r="AK29" s="125">
        <v>0</v>
      </c>
      <c r="AL29" s="125">
        <v>0</v>
      </c>
      <c r="AM29" s="125">
        <v>0</v>
      </c>
      <c r="AN29" s="127">
        <v>0</v>
      </c>
      <c r="AO29" s="125">
        <v>0</v>
      </c>
      <c r="AP29" s="125">
        <v>0</v>
      </c>
      <c r="AQ29" s="125">
        <v>0</v>
      </c>
      <c r="AR29" s="125">
        <v>0</v>
      </c>
      <c r="AS29" s="125">
        <v>0</v>
      </c>
      <c r="AT29" s="125">
        <v>0</v>
      </c>
      <c r="AU29" s="125">
        <v>0</v>
      </c>
      <c r="AV29" s="125">
        <v>0</v>
      </c>
      <c r="AW29" s="125">
        <v>0</v>
      </c>
      <c r="AX29" s="127">
        <v>0</v>
      </c>
      <c r="AY29" s="125">
        <v>0</v>
      </c>
      <c r="AZ29" s="125">
        <v>0</v>
      </c>
      <c r="BA29" s="125">
        <v>0</v>
      </c>
      <c r="BB29" s="125">
        <v>0</v>
      </c>
      <c r="BC29" s="125">
        <v>0</v>
      </c>
      <c r="BD29" s="125">
        <v>0</v>
      </c>
      <c r="BE29" s="125">
        <v>0</v>
      </c>
      <c r="BF29" s="125">
        <v>0</v>
      </c>
      <c r="BG29" s="128">
        <v>0</v>
      </c>
      <c r="BH29" s="127"/>
      <c r="BI29" s="125"/>
      <c r="BJ29" s="125"/>
      <c r="BK29" s="125"/>
      <c r="BL29" s="125"/>
      <c r="BM29" s="125"/>
      <c r="BN29" s="125"/>
      <c r="BO29" s="125"/>
      <c r="BP29" s="125"/>
      <c r="BQ29" s="129"/>
      <c r="BR29" s="127"/>
      <c r="BS29" s="125"/>
      <c r="BT29" s="125"/>
      <c r="BU29" s="125"/>
      <c r="BV29" s="125"/>
      <c r="BW29" s="125"/>
      <c r="BX29" s="125"/>
      <c r="BY29" s="125"/>
      <c r="BZ29" s="125"/>
      <c r="CA29" s="129"/>
      <c r="CB29" s="126">
        <f t="shared" si="2"/>
        <v>0</v>
      </c>
      <c r="CC29" s="125"/>
      <c r="CD29" s="125"/>
      <c r="CE29" s="128"/>
      <c r="CF29" s="128"/>
      <c r="CG29" s="129"/>
      <c r="CJ29" s="102">
        <f t="shared" si="1"/>
        <v>4</v>
      </c>
    </row>
    <row r="30" spans="1:88" s="102" customFormat="1" ht="11.25">
      <c r="A30" s="119" t="s">
        <v>56</v>
      </c>
      <c r="B30" s="120" t="s">
        <v>193</v>
      </c>
      <c r="C30" s="121" t="s">
        <v>184</v>
      </c>
      <c r="D30" s="122">
        <v>2017</v>
      </c>
      <c r="E30" s="123">
        <v>554</v>
      </c>
      <c r="F30" s="123">
        <v>554</v>
      </c>
      <c r="G30" s="123">
        <v>463</v>
      </c>
      <c r="H30" s="124">
        <v>70</v>
      </c>
      <c r="I30" s="125">
        <v>64</v>
      </c>
      <c r="J30" s="126">
        <v>27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7">
        <v>-30.439999999999998</v>
      </c>
      <c r="U30" s="125">
        <v>-30.3292</v>
      </c>
      <c r="V30" s="125">
        <v>-30.218399999999999</v>
      </c>
      <c r="W30" s="125">
        <v>-30.107599999999998</v>
      </c>
      <c r="X30" s="125">
        <v>-29.9968</v>
      </c>
      <c r="Y30" s="125">
        <v>-29.885999999999999</v>
      </c>
      <c r="Z30" s="125">
        <v>-29.775199999999998</v>
      </c>
      <c r="AA30" s="125">
        <v>-29.664400000000001</v>
      </c>
      <c r="AB30" s="125">
        <v>-29.553599999999999</v>
      </c>
      <c r="AC30" s="125">
        <v>-29.442799999999998</v>
      </c>
      <c r="AD30" s="127">
        <v>-5.54</v>
      </c>
      <c r="AE30" s="125">
        <v>-5.4291999999999998</v>
      </c>
      <c r="AF30" s="125">
        <v>-5.3184000000000005</v>
      </c>
      <c r="AG30" s="125">
        <v>-5.2076000000000002</v>
      </c>
      <c r="AH30" s="125">
        <v>-5.0968</v>
      </c>
      <c r="AI30" s="125">
        <v>-4.9860000000000007</v>
      </c>
      <c r="AJ30" s="125">
        <v>-4.8751999999999995</v>
      </c>
      <c r="AK30" s="125">
        <v>-4.7644000000000002</v>
      </c>
      <c r="AL30" s="125">
        <v>-4.6536</v>
      </c>
      <c r="AM30" s="125">
        <v>-4.5427999999999997</v>
      </c>
      <c r="AN30" s="127">
        <v>-24.9</v>
      </c>
      <c r="AO30" s="125">
        <v>-24.9</v>
      </c>
      <c r="AP30" s="125">
        <v>-24.9</v>
      </c>
      <c r="AQ30" s="125">
        <v>-24.9</v>
      </c>
      <c r="AR30" s="125">
        <v>-24.9</v>
      </c>
      <c r="AS30" s="125">
        <v>-24.9</v>
      </c>
      <c r="AT30" s="125">
        <v>-24.9</v>
      </c>
      <c r="AU30" s="125">
        <v>-24.9</v>
      </c>
      <c r="AV30" s="125">
        <v>-24.9</v>
      </c>
      <c r="AW30" s="125">
        <v>-24.9</v>
      </c>
      <c r="AX30" s="127">
        <v>0</v>
      </c>
      <c r="AY30" s="125">
        <v>0</v>
      </c>
      <c r="AZ30" s="125">
        <v>0</v>
      </c>
      <c r="BA30" s="125">
        <v>0</v>
      </c>
      <c r="BB30" s="125">
        <v>0</v>
      </c>
      <c r="BC30" s="125">
        <v>0</v>
      </c>
      <c r="BD30" s="125">
        <v>0</v>
      </c>
      <c r="BE30" s="125">
        <v>0</v>
      </c>
      <c r="BF30" s="125">
        <v>0</v>
      </c>
      <c r="BG30" s="128">
        <v>0</v>
      </c>
      <c r="BH30" s="127"/>
      <c r="BI30" s="125"/>
      <c r="BJ30" s="125"/>
      <c r="BK30" s="125"/>
      <c r="BL30" s="125"/>
      <c r="BM30" s="125"/>
      <c r="BN30" s="125"/>
      <c r="BO30" s="125"/>
      <c r="BP30" s="125"/>
      <c r="BQ30" s="129"/>
      <c r="BR30" s="127"/>
      <c r="BS30" s="125"/>
      <c r="BT30" s="125"/>
      <c r="BU30" s="125"/>
      <c r="BV30" s="125"/>
      <c r="BW30" s="125"/>
      <c r="BX30" s="125"/>
      <c r="BY30" s="125"/>
      <c r="BZ30" s="125"/>
      <c r="CA30" s="129"/>
      <c r="CB30" s="126">
        <f t="shared" si="2"/>
        <v>-30.439999999999998</v>
      </c>
      <c r="CC30" s="125">
        <f>+AD30</f>
        <v>-5.54</v>
      </c>
      <c r="CD30" s="125">
        <f>+AN30</f>
        <v>-24.9</v>
      </c>
      <c r="CE30" s="128"/>
      <c r="CF30" s="128"/>
      <c r="CG30" s="129"/>
      <c r="CJ30" s="102">
        <f t="shared" si="1"/>
        <v>11.08</v>
      </c>
    </row>
    <row r="31" spans="1:88" s="102" customFormat="1" ht="11.25">
      <c r="A31" s="119" t="s">
        <v>77</v>
      </c>
      <c r="B31" s="120" t="s">
        <v>182</v>
      </c>
      <c r="C31" s="121" t="s">
        <v>76</v>
      </c>
      <c r="D31" s="130" t="s">
        <v>199</v>
      </c>
      <c r="E31" s="123">
        <v>570</v>
      </c>
      <c r="F31" s="123">
        <v>570</v>
      </c>
      <c r="G31" s="123">
        <v>15</v>
      </c>
      <c r="H31" s="124">
        <v>60</v>
      </c>
      <c r="I31" s="125">
        <v>80</v>
      </c>
      <c r="J31" s="126">
        <v>197</v>
      </c>
      <c r="K31" s="125">
        <v>198</v>
      </c>
      <c r="L31" s="125">
        <v>80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7">
        <v>0</v>
      </c>
      <c r="U31" s="125">
        <f>+V31*0.4</f>
        <v>-12.280000000000001</v>
      </c>
      <c r="V31" s="125">
        <v>-30.7</v>
      </c>
      <c r="W31" s="125">
        <v>-30.585999999999999</v>
      </c>
      <c r="X31" s="125">
        <v>-30.472000000000001</v>
      </c>
      <c r="Y31" s="125">
        <v>-30.358000000000001</v>
      </c>
      <c r="Z31" s="125">
        <v>-30.244</v>
      </c>
      <c r="AA31" s="125">
        <v>-30.13</v>
      </c>
      <c r="AB31" s="125">
        <v>-30.015999999999998</v>
      </c>
      <c r="AC31" s="125">
        <v>-29.902000000000001</v>
      </c>
      <c r="AD31" s="127">
        <v>0</v>
      </c>
      <c r="AE31" s="125">
        <f>+AF31*0.4</f>
        <v>-2.2800000000000002</v>
      </c>
      <c r="AF31" s="125">
        <v>-5.7</v>
      </c>
      <c r="AG31" s="125">
        <v>-5.5860000000000003</v>
      </c>
      <c r="AH31" s="125">
        <v>-5.4720000000000004</v>
      </c>
      <c r="AI31" s="125">
        <v>-5.3579999999999997</v>
      </c>
      <c r="AJ31" s="125">
        <v>-5.2439999999999998</v>
      </c>
      <c r="AK31" s="125">
        <v>-5.13</v>
      </c>
      <c r="AL31" s="125">
        <v>-5.016</v>
      </c>
      <c r="AM31" s="125">
        <v>-4.9020000000000001</v>
      </c>
      <c r="AN31" s="127">
        <v>0</v>
      </c>
      <c r="AO31" s="125">
        <f>+AP31*0.4</f>
        <v>-10</v>
      </c>
      <c r="AP31" s="125">
        <v>-25</v>
      </c>
      <c r="AQ31" s="125">
        <v>-25</v>
      </c>
      <c r="AR31" s="125">
        <v>-25</v>
      </c>
      <c r="AS31" s="125">
        <v>-25</v>
      </c>
      <c r="AT31" s="125">
        <v>-25</v>
      </c>
      <c r="AU31" s="125">
        <v>-25</v>
      </c>
      <c r="AV31" s="125">
        <v>-25</v>
      </c>
      <c r="AW31" s="125">
        <v>-25</v>
      </c>
      <c r="AX31" s="127">
        <v>0</v>
      </c>
      <c r="AY31" s="125">
        <v>0</v>
      </c>
      <c r="AZ31" s="125">
        <v>0</v>
      </c>
      <c r="BA31" s="125">
        <v>0</v>
      </c>
      <c r="BB31" s="125">
        <v>0</v>
      </c>
      <c r="BC31" s="125">
        <v>0</v>
      </c>
      <c r="BD31" s="125">
        <v>0</v>
      </c>
      <c r="BE31" s="125">
        <v>0</v>
      </c>
      <c r="BF31" s="125">
        <v>0</v>
      </c>
      <c r="BG31" s="128">
        <v>0</v>
      </c>
      <c r="BH31" s="127"/>
      <c r="BI31" s="125"/>
      <c r="BJ31" s="125"/>
      <c r="BK31" s="125"/>
      <c r="BL31" s="125"/>
      <c r="BM31" s="125"/>
      <c r="BN31" s="125"/>
      <c r="BO31" s="125"/>
      <c r="BP31" s="125"/>
      <c r="BQ31" s="129"/>
      <c r="BR31" s="127"/>
      <c r="BS31" s="125"/>
      <c r="BT31" s="125"/>
      <c r="BU31" s="125"/>
      <c r="BV31" s="125"/>
      <c r="BW31" s="125"/>
      <c r="BX31" s="125"/>
      <c r="BY31" s="125"/>
      <c r="BZ31" s="125"/>
      <c r="CA31" s="129"/>
      <c r="CB31" s="126">
        <f t="shared" si="2"/>
        <v>-30.7</v>
      </c>
      <c r="CC31" s="125">
        <f>+AF31</f>
        <v>-5.7</v>
      </c>
      <c r="CD31" s="125">
        <f>+AP31</f>
        <v>-25</v>
      </c>
      <c r="CE31" s="128"/>
      <c r="CF31" s="128"/>
      <c r="CG31" s="129"/>
      <c r="CJ31" s="102">
        <f>+E31*50%/25</f>
        <v>11.4</v>
      </c>
    </row>
    <row r="32" spans="1:88" s="102" customFormat="1" ht="11.25">
      <c r="A32" s="119" t="s">
        <v>47</v>
      </c>
      <c r="B32" s="120" t="s">
        <v>182</v>
      </c>
      <c r="C32" s="121" t="s">
        <v>184</v>
      </c>
      <c r="D32" s="122">
        <v>2018</v>
      </c>
      <c r="E32" s="123">
        <v>853.9000000000002</v>
      </c>
      <c r="F32" s="123">
        <v>853.9000000000002</v>
      </c>
      <c r="G32" s="123">
        <v>70.2</v>
      </c>
      <c r="H32" s="124">
        <v>280</v>
      </c>
      <c r="I32" s="125">
        <v>437</v>
      </c>
      <c r="J32" s="126">
        <v>347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7"/>
      <c r="U32" s="125">
        <v>-39.539000000000001</v>
      </c>
      <c r="V32" s="125">
        <v>-39.368220000000001</v>
      </c>
      <c r="W32" s="125">
        <v>-39.19744</v>
      </c>
      <c r="X32" s="125">
        <v>-39.02666</v>
      </c>
      <c r="Y32" s="125">
        <v>-38.855879999999999</v>
      </c>
      <c r="Z32" s="125">
        <v>-38.685100000000006</v>
      </c>
      <c r="AA32" s="125">
        <v>-38.514320000000005</v>
      </c>
      <c r="AB32" s="125">
        <v>-38.343540000000004</v>
      </c>
      <c r="AC32" s="125">
        <v>-38.172760000000004</v>
      </c>
      <c r="AD32" s="127"/>
      <c r="AE32" s="125">
        <v>-8.5390000000000015</v>
      </c>
      <c r="AF32" s="125">
        <v>-8.3682200000000027</v>
      </c>
      <c r="AG32" s="125">
        <v>-8.1974400000000021</v>
      </c>
      <c r="AH32" s="125">
        <v>-8.0266600000000015</v>
      </c>
      <c r="AI32" s="125">
        <v>-7.8558800000000018</v>
      </c>
      <c r="AJ32" s="125">
        <v>-7.685100000000002</v>
      </c>
      <c r="AK32" s="125">
        <v>-7.5143200000000023</v>
      </c>
      <c r="AL32" s="125">
        <v>-7.3435400000000017</v>
      </c>
      <c r="AM32" s="125">
        <v>-7.172760000000002</v>
      </c>
      <c r="AN32" s="127"/>
      <c r="AO32" s="125">
        <v>-31</v>
      </c>
      <c r="AP32" s="125">
        <v>-31</v>
      </c>
      <c r="AQ32" s="125">
        <v>-31</v>
      </c>
      <c r="AR32" s="125">
        <v>-31</v>
      </c>
      <c r="AS32" s="125">
        <v>-31</v>
      </c>
      <c r="AT32" s="125">
        <v>-31</v>
      </c>
      <c r="AU32" s="125">
        <v>-31</v>
      </c>
      <c r="AV32" s="125">
        <v>-31</v>
      </c>
      <c r="AW32" s="125">
        <v>-31</v>
      </c>
      <c r="AX32" s="127">
        <v>0</v>
      </c>
      <c r="AY32" s="125">
        <v>0</v>
      </c>
      <c r="AZ32" s="125">
        <v>0</v>
      </c>
      <c r="BA32" s="125">
        <v>0</v>
      </c>
      <c r="BB32" s="125">
        <v>0</v>
      </c>
      <c r="BC32" s="125">
        <v>0</v>
      </c>
      <c r="BD32" s="125">
        <v>0</v>
      </c>
      <c r="BE32" s="125">
        <v>0</v>
      </c>
      <c r="BF32" s="125">
        <v>0</v>
      </c>
      <c r="BG32" s="128">
        <v>0</v>
      </c>
      <c r="BH32" s="127"/>
      <c r="BI32" s="125"/>
      <c r="BJ32" s="125"/>
      <c r="BK32" s="125"/>
      <c r="BL32" s="125"/>
      <c r="BM32" s="125"/>
      <c r="BN32" s="125"/>
      <c r="BO32" s="125"/>
      <c r="BP32" s="125"/>
      <c r="BQ32" s="129"/>
      <c r="BR32" s="127"/>
      <c r="BS32" s="125"/>
      <c r="BT32" s="125"/>
      <c r="BU32" s="125"/>
      <c r="BV32" s="125"/>
      <c r="BW32" s="125"/>
      <c r="BX32" s="125"/>
      <c r="BY32" s="125"/>
      <c r="BZ32" s="125"/>
      <c r="CA32" s="129"/>
      <c r="CB32" s="126">
        <f t="shared" si="2"/>
        <v>-39.539000000000001</v>
      </c>
      <c r="CC32" s="125">
        <f>+AE32</f>
        <v>-8.5390000000000015</v>
      </c>
      <c r="CD32" s="125">
        <f>+AO32</f>
        <v>-31</v>
      </c>
      <c r="CE32" s="128"/>
      <c r="CF32" s="128"/>
      <c r="CG32" s="129"/>
      <c r="CJ32" s="102">
        <f t="shared" si="1"/>
        <v>17.078000000000003</v>
      </c>
    </row>
    <row r="33" spans="1:88" s="102" customFormat="1" ht="11.25">
      <c r="A33" s="119" t="s">
        <v>200</v>
      </c>
      <c r="B33" s="120" t="s">
        <v>182</v>
      </c>
      <c r="C33" s="121" t="s">
        <v>72</v>
      </c>
      <c r="D33" s="130" t="s">
        <v>191</v>
      </c>
      <c r="E33" s="123">
        <v>775</v>
      </c>
      <c r="F33" s="123">
        <v>775</v>
      </c>
      <c r="G33" s="123">
        <v>4.4000000000000004</v>
      </c>
      <c r="H33" s="124">
        <v>5</v>
      </c>
      <c r="I33" s="125">
        <v>1</v>
      </c>
      <c r="J33" s="126">
        <v>1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7">
        <v>0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0</v>
      </c>
      <c r="AA33" s="125">
        <v>0</v>
      </c>
      <c r="AB33" s="125">
        <v>0</v>
      </c>
      <c r="AC33" s="125">
        <v>0</v>
      </c>
      <c r="AD33" s="127">
        <v>0</v>
      </c>
      <c r="AE33" s="125">
        <v>0</v>
      </c>
      <c r="AF33" s="125">
        <v>0</v>
      </c>
      <c r="AG33" s="125">
        <v>0</v>
      </c>
      <c r="AH33" s="125">
        <v>0</v>
      </c>
      <c r="AI33" s="125">
        <v>0</v>
      </c>
      <c r="AJ33" s="125">
        <v>0</v>
      </c>
      <c r="AK33" s="125">
        <v>0</v>
      </c>
      <c r="AL33" s="125">
        <v>0</v>
      </c>
      <c r="AM33" s="125">
        <v>0</v>
      </c>
      <c r="AN33" s="127">
        <v>0</v>
      </c>
      <c r="AO33" s="125">
        <v>0</v>
      </c>
      <c r="AP33" s="125">
        <v>0</v>
      </c>
      <c r="AQ33" s="125">
        <v>0</v>
      </c>
      <c r="AR33" s="125">
        <v>0</v>
      </c>
      <c r="AS33" s="125">
        <v>0</v>
      </c>
      <c r="AT33" s="125">
        <v>0</v>
      </c>
      <c r="AU33" s="125">
        <v>0</v>
      </c>
      <c r="AV33" s="125">
        <v>0</v>
      </c>
      <c r="AW33" s="125">
        <v>0</v>
      </c>
      <c r="AX33" s="127">
        <v>0</v>
      </c>
      <c r="AY33" s="125">
        <v>0</v>
      </c>
      <c r="AZ33" s="125">
        <v>0</v>
      </c>
      <c r="BA33" s="125">
        <v>0</v>
      </c>
      <c r="BB33" s="125">
        <v>0</v>
      </c>
      <c r="BC33" s="125">
        <v>0</v>
      </c>
      <c r="BD33" s="125">
        <v>0</v>
      </c>
      <c r="BE33" s="125">
        <v>0</v>
      </c>
      <c r="BF33" s="125">
        <v>0</v>
      </c>
      <c r="BG33" s="128">
        <v>0</v>
      </c>
      <c r="BH33" s="127"/>
      <c r="BI33" s="125"/>
      <c r="BJ33" s="125"/>
      <c r="BK33" s="125"/>
      <c r="BL33" s="125"/>
      <c r="BM33" s="125"/>
      <c r="BN33" s="125"/>
      <c r="BO33" s="125"/>
      <c r="BP33" s="125"/>
      <c r="BQ33" s="129"/>
      <c r="BR33" s="127"/>
      <c r="BS33" s="125"/>
      <c r="BT33" s="125"/>
      <c r="BU33" s="125"/>
      <c r="BV33" s="125"/>
      <c r="BW33" s="125"/>
      <c r="BX33" s="125"/>
      <c r="BY33" s="125"/>
      <c r="BZ33" s="125"/>
      <c r="CA33" s="129"/>
      <c r="CB33" s="126">
        <f t="shared" si="2"/>
        <v>0</v>
      </c>
      <c r="CC33" s="125"/>
      <c r="CD33" s="125"/>
      <c r="CE33" s="128"/>
      <c r="CF33" s="128"/>
      <c r="CG33" s="129"/>
      <c r="CJ33" s="102">
        <f t="shared" si="1"/>
        <v>15.5</v>
      </c>
    </row>
    <row r="34" spans="1:88" s="102" customFormat="1" ht="11.25">
      <c r="A34" s="119" t="s">
        <v>42</v>
      </c>
      <c r="B34" s="120" t="s">
        <v>182</v>
      </c>
      <c r="C34" s="121" t="s">
        <v>184</v>
      </c>
      <c r="D34" s="130" t="s">
        <v>226</v>
      </c>
      <c r="E34" s="123">
        <v>1560</v>
      </c>
      <c r="F34" s="123">
        <v>1515</v>
      </c>
      <c r="G34" s="123">
        <v>104.1</v>
      </c>
      <c r="H34" s="124">
        <v>135</v>
      </c>
      <c r="I34" s="125">
        <v>95</v>
      </c>
      <c r="J34" s="126">
        <v>425</v>
      </c>
      <c r="K34" s="125">
        <v>520</v>
      </c>
      <c r="L34" s="125">
        <v>399</v>
      </c>
      <c r="M34" s="125">
        <v>17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7">
        <v>0</v>
      </c>
      <c r="U34" s="125">
        <v>0</v>
      </c>
      <c r="V34" s="125">
        <v>-73.8</v>
      </c>
      <c r="W34" s="125">
        <v>-92.721999999999994</v>
      </c>
      <c r="X34" s="125">
        <v>-92.648679999999999</v>
      </c>
      <c r="Y34" s="125">
        <v>-92.580133599999996</v>
      </c>
      <c r="Z34" s="125">
        <v>-92.516456271999999</v>
      </c>
      <c r="AA34" s="125">
        <v>-92.457745397440007</v>
      </c>
      <c r="AB34" s="125">
        <v>-92.404100305388795</v>
      </c>
      <c r="AC34" s="125">
        <v>-92.355622311496575</v>
      </c>
      <c r="AD34" s="127">
        <v>0</v>
      </c>
      <c r="AE34" s="125">
        <v>0</v>
      </c>
      <c r="AF34" s="125">
        <v>-15.6</v>
      </c>
      <c r="AG34" s="125">
        <v>-15.288</v>
      </c>
      <c r="AH34" s="125">
        <v>-14.975999999999999</v>
      </c>
      <c r="AI34" s="125">
        <v>-14.664000000000001</v>
      </c>
      <c r="AJ34" s="125">
        <v>-14.352</v>
      </c>
      <c r="AK34" s="125">
        <v>-14.040000000000001</v>
      </c>
      <c r="AL34" s="125">
        <v>-13.728</v>
      </c>
      <c r="AM34" s="125">
        <v>-13.415999999999999</v>
      </c>
      <c r="AN34" s="127">
        <v>0</v>
      </c>
      <c r="AO34" s="125">
        <v>0</v>
      </c>
      <c r="AP34" s="125">
        <v>-46.5</v>
      </c>
      <c r="AQ34" s="125">
        <v>-65.5</v>
      </c>
      <c r="AR34" s="125">
        <v>-65.5</v>
      </c>
      <c r="AS34" s="125">
        <v>-65.5</v>
      </c>
      <c r="AT34" s="125">
        <v>-65.5</v>
      </c>
      <c r="AU34" s="125">
        <v>-65.5</v>
      </c>
      <c r="AV34" s="125">
        <v>-65.5</v>
      </c>
      <c r="AW34" s="125">
        <v>-65.5</v>
      </c>
      <c r="AX34" s="127">
        <v>0</v>
      </c>
      <c r="AY34" s="125">
        <v>0</v>
      </c>
      <c r="AZ34" s="125">
        <v>-11.7</v>
      </c>
      <c r="BA34" s="125">
        <v>-11.933999999999999</v>
      </c>
      <c r="BB34" s="125">
        <v>-12.17268</v>
      </c>
      <c r="BC34" s="125">
        <v>-12.4161336</v>
      </c>
      <c r="BD34" s="125">
        <v>-12.664456272000001</v>
      </c>
      <c r="BE34" s="125">
        <v>-12.917745397440001</v>
      </c>
      <c r="BF34" s="125">
        <v>-13.1761003053888</v>
      </c>
      <c r="BG34" s="128">
        <v>-13.439622311496576</v>
      </c>
      <c r="BH34" s="127"/>
      <c r="BI34" s="125"/>
      <c r="BJ34" s="125"/>
      <c r="BK34" s="125"/>
      <c r="BL34" s="125"/>
      <c r="BM34" s="125"/>
      <c r="BN34" s="125"/>
      <c r="BO34" s="125"/>
      <c r="BP34" s="125"/>
      <c r="BQ34" s="129"/>
      <c r="BR34" s="127"/>
      <c r="BS34" s="128"/>
      <c r="BT34" s="128"/>
      <c r="BU34" s="128"/>
      <c r="BV34" s="128"/>
      <c r="BW34" s="128"/>
      <c r="BX34" s="128"/>
      <c r="BY34" s="128"/>
      <c r="BZ34" s="128"/>
      <c r="CA34" s="129"/>
      <c r="CB34" s="126">
        <f t="shared" si="2"/>
        <v>-92.721999999999994</v>
      </c>
      <c r="CC34" s="125">
        <f>+AG34</f>
        <v>-15.288</v>
      </c>
      <c r="CD34" s="125">
        <f>+AQ34</f>
        <v>-65.5</v>
      </c>
      <c r="CE34" s="128">
        <f>+BA34</f>
        <v>-11.933999999999999</v>
      </c>
      <c r="CF34" s="128"/>
      <c r="CG34" s="129">
        <f>+BU34</f>
        <v>0</v>
      </c>
      <c r="CJ34" s="102">
        <f t="shared" si="1"/>
        <v>31.2</v>
      </c>
    </row>
    <row r="35" spans="1:88" s="102" customFormat="1" ht="11.25">
      <c r="A35" s="119" t="s">
        <v>201</v>
      </c>
      <c r="B35" s="120" t="s">
        <v>182</v>
      </c>
      <c r="C35" s="121" t="s">
        <v>62</v>
      </c>
      <c r="D35" s="130" t="s">
        <v>191</v>
      </c>
      <c r="E35" s="123">
        <v>315</v>
      </c>
      <c r="F35" s="123">
        <v>315</v>
      </c>
      <c r="G35" s="123">
        <v>0.9</v>
      </c>
      <c r="H35" s="124">
        <v>15</v>
      </c>
      <c r="I35" s="125">
        <v>0</v>
      </c>
      <c r="J35" s="126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7">
        <v>0</v>
      </c>
      <c r="U35" s="125">
        <v>0</v>
      </c>
      <c r="V35" s="125">
        <v>0</v>
      </c>
      <c r="W35" s="125">
        <v>0</v>
      </c>
      <c r="X35" s="125">
        <v>0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27">
        <v>0</v>
      </c>
      <c r="AE35" s="125">
        <v>0</v>
      </c>
      <c r="AF35" s="125">
        <v>0</v>
      </c>
      <c r="AG35" s="125">
        <v>0</v>
      </c>
      <c r="AH35" s="125">
        <v>0</v>
      </c>
      <c r="AI35" s="125">
        <v>0</v>
      </c>
      <c r="AJ35" s="125">
        <v>0</v>
      </c>
      <c r="AK35" s="125">
        <v>0</v>
      </c>
      <c r="AL35" s="125">
        <v>0</v>
      </c>
      <c r="AM35" s="125">
        <v>0</v>
      </c>
      <c r="AN35" s="127">
        <v>0</v>
      </c>
      <c r="AO35" s="125">
        <v>0</v>
      </c>
      <c r="AP35" s="125">
        <v>0</v>
      </c>
      <c r="AQ35" s="125">
        <v>0</v>
      </c>
      <c r="AR35" s="125">
        <v>0</v>
      </c>
      <c r="AS35" s="125">
        <v>0</v>
      </c>
      <c r="AT35" s="125">
        <v>0</v>
      </c>
      <c r="AU35" s="125">
        <v>0</v>
      </c>
      <c r="AV35" s="125">
        <v>0</v>
      </c>
      <c r="AW35" s="125">
        <v>0</v>
      </c>
      <c r="AX35" s="127">
        <v>0</v>
      </c>
      <c r="AY35" s="125">
        <v>0</v>
      </c>
      <c r="AZ35" s="125">
        <v>0</v>
      </c>
      <c r="BA35" s="125">
        <v>0</v>
      </c>
      <c r="BB35" s="125">
        <v>0</v>
      </c>
      <c r="BC35" s="125">
        <v>0</v>
      </c>
      <c r="BD35" s="125">
        <v>0</v>
      </c>
      <c r="BE35" s="125">
        <v>0</v>
      </c>
      <c r="BF35" s="125">
        <v>0</v>
      </c>
      <c r="BG35" s="128">
        <v>0</v>
      </c>
      <c r="BH35" s="127"/>
      <c r="BI35" s="125"/>
      <c r="BJ35" s="125"/>
      <c r="BK35" s="125"/>
      <c r="BL35" s="125"/>
      <c r="BM35" s="125"/>
      <c r="BN35" s="125"/>
      <c r="BO35" s="125"/>
      <c r="BP35" s="125"/>
      <c r="BQ35" s="129"/>
      <c r="BR35" s="127"/>
      <c r="BS35" s="125"/>
      <c r="BT35" s="125"/>
      <c r="BU35" s="125"/>
      <c r="BV35" s="125"/>
      <c r="BW35" s="125"/>
      <c r="BX35" s="125"/>
      <c r="BY35" s="125"/>
      <c r="BZ35" s="125"/>
      <c r="CA35" s="129"/>
      <c r="CB35" s="126">
        <f t="shared" si="2"/>
        <v>0</v>
      </c>
      <c r="CC35" s="125"/>
      <c r="CD35" s="125"/>
      <c r="CE35" s="128"/>
      <c r="CF35" s="128"/>
      <c r="CG35" s="129"/>
      <c r="CJ35" s="102">
        <f t="shared" si="1"/>
        <v>6.3</v>
      </c>
    </row>
    <row r="36" spans="1:88" s="102" customFormat="1" ht="11.25">
      <c r="A36" s="119" t="s">
        <v>202</v>
      </c>
      <c r="B36" s="120" t="s">
        <v>182</v>
      </c>
      <c r="C36" s="121" t="s">
        <v>62</v>
      </c>
      <c r="D36" s="130" t="s">
        <v>191</v>
      </c>
      <c r="E36" s="123">
        <v>540</v>
      </c>
      <c r="F36" s="123">
        <v>540</v>
      </c>
      <c r="G36" s="123">
        <v>0</v>
      </c>
      <c r="H36" s="124">
        <v>4</v>
      </c>
      <c r="I36" s="125">
        <v>1</v>
      </c>
      <c r="J36" s="126">
        <v>1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7">
        <v>0</v>
      </c>
      <c r="U36" s="125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0</v>
      </c>
      <c r="AA36" s="125">
        <v>0</v>
      </c>
      <c r="AB36" s="125">
        <v>0</v>
      </c>
      <c r="AC36" s="125">
        <v>0</v>
      </c>
      <c r="AD36" s="127">
        <v>0</v>
      </c>
      <c r="AE36" s="125">
        <v>0</v>
      </c>
      <c r="AF36" s="125">
        <v>0</v>
      </c>
      <c r="AG36" s="125">
        <v>0</v>
      </c>
      <c r="AH36" s="125">
        <v>0</v>
      </c>
      <c r="AI36" s="125">
        <v>0</v>
      </c>
      <c r="AJ36" s="125">
        <v>0</v>
      </c>
      <c r="AK36" s="125">
        <v>0</v>
      </c>
      <c r="AL36" s="125">
        <v>0</v>
      </c>
      <c r="AM36" s="125">
        <v>0</v>
      </c>
      <c r="AN36" s="127">
        <v>0</v>
      </c>
      <c r="AO36" s="125">
        <v>0</v>
      </c>
      <c r="AP36" s="125">
        <v>0</v>
      </c>
      <c r="AQ36" s="125">
        <v>0</v>
      </c>
      <c r="AR36" s="125">
        <v>0</v>
      </c>
      <c r="AS36" s="125">
        <v>0</v>
      </c>
      <c r="AT36" s="125">
        <v>0</v>
      </c>
      <c r="AU36" s="125">
        <v>0</v>
      </c>
      <c r="AV36" s="125">
        <v>0</v>
      </c>
      <c r="AW36" s="125">
        <v>0</v>
      </c>
      <c r="AX36" s="127">
        <v>0</v>
      </c>
      <c r="AY36" s="125">
        <v>0</v>
      </c>
      <c r="AZ36" s="125">
        <v>0</v>
      </c>
      <c r="BA36" s="125">
        <v>0</v>
      </c>
      <c r="BB36" s="125">
        <v>0</v>
      </c>
      <c r="BC36" s="125">
        <v>0</v>
      </c>
      <c r="BD36" s="125">
        <v>0</v>
      </c>
      <c r="BE36" s="125">
        <v>0</v>
      </c>
      <c r="BF36" s="125">
        <v>0</v>
      </c>
      <c r="BG36" s="128">
        <v>0</v>
      </c>
      <c r="BH36" s="127"/>
      <c r="BI36" s="125"/>
      <c r="BJ36" s="125"/>
      <c r="BK36" s="125"/>
      <c r="BL36" s="125"/>
      <c r="BM36" s="125"/>
      <c r="BN36" s="125"/>
      <c r="BO36" s="125"/>
      <c r="BP36" s="125"/>
      <c r="BQ36" s="129"/>
      <c r="BR36" s="127"/>
      <c r="BS36" s="125"/>
      <c r="BT36" s="125"/>
      <c r="BU36" s="125"/>
      <c r="BV36" s="125"/>
      <c r="BW36" s="125"/>
      <c r="BX36" s="125"/>
      <c r="BY36" s="125"/>
      <c r="BZ36" s="125"/>
      <c r="CA36" s="129"/>
      <c r="CB36" s="126">
        <f t="shared" si="2"/>
        <v>0</v>
      </c>
      <c r="CC36" s="125"/>
      <c r="CD36" s="125"/>
      <c r="CE36" s="128"/>
      <c r="CF36" s="128"/>
      <c r="CG36" s="129"/>
      <c r="CJ36" s="102">
        <f t="shared" si="1"/>
        <v>10.8</v>
      </c>
    </row>
    <row r="37" spans="1:88" s="102" customFormat="1" ht="11.25">
      <c r="A37" s="119" t="s">
        <v>203</v>
      </c>
      <c r="B37" s="120" t="s">
        <v>182</v>
      </c>
      <c r="C37" s="121" t="s">
        <v>62</v>
      </c>
      <c r="D37" s="130" t="s">
        <v>191</v>
      </c>
      <c r="E37" s="123">
        <v>250</v>
      </c>
      <c r="F37" s="123">
        <v>250</v>
      </c>
      <c r="G37" s="123">
        <v>0</v>
      </c>
      <c r="H37" s="124">
        <v>0</v>
      </c>
      <c r="I37" s="125">
        <v>0</v>
      </c>
      <c r="J37" s="126">
        <v>1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7">
        <v>0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7">
        <v>0</v>
      </c>
      <c r="AE37" s="125">
        <v>0</v>
      </c>
      <c r="AF37" s="125">
        <v>0</v>
      </c>
      <c r="AG37" s="125">
        <v>0</v>
      </c>
      <c r="AH37" s="125">
        <v>0</v>
      </c>
      <c r="AI37" s="125">
        <v>0</v>
      </c>
      <c r="AJ37" s="125">
        <v>0</v>
      </c>
      <c r="AK37" s="125">
        <v>0</v>
      </c>
      <c r="AL37" s="125">
        <v>0</v>
      </c>
      <c r="AM37" s="125">
        <v>0</v>
      </c>
      <c r="AN37" s="127">
        <v>0</v>
      </c>
      <c r="AO37" s="125">
        <v>0</v>
      </c>
      <c r="AP37" s="125">
        <v>0</v>
      </c>
      <c r="AQ37" s="125">
        <v>0</v>
      </c>
      <c r="AR37" s="125">
        <v>0</v>
      </c>
      <c r="AS37" s="125">
        <v>0</v>
      </c>
      <c r="AT37" s="125">
        <v>0</v>
      </c>
      <c r="AU37" s="125">
        <v>0</v>
      </c>
      <c r="AV37" s="125">
        <v>0</v>
      </c>
      <c r="AW37" s="125">
        <v>0</v>
      </c>
      <c r="AX37" s="127">
        <v>0</v>
      </c>
      <c r="AY37" s="125">
        <v>0</v>
      </c>
      <c r="AZ37" s="125">
        <v>0</v>
      </c>
      <c r="BA37" s="125">
        <v>0</v>
      </c>
      <c r="BB37" s="125">
        <v>0</v>
      </c>
      <c r="BC37" s="125">
        <v>0</v>
      </c>
      <c r="BD37" s="125">
        <v>0</v>
      </c>
      <c r="BE37" s="125">
        <v>0</v>
      </c>
      <c r="BF37" s="125">
        <v>0</v>
      </c>
      <c r="BG37" s="128">
        <v>0</v>
      </c>
      <c r="BH37" s="127"/>
      <c r="BI37" s="125"/>
      <c r="BJ37" s="125"/>
      <c r="BK37" s="125"/>
      <c r="BL37" s="125"/>
      <c r="BM37" s="125"/>
      <c r="BN37" s="125"/>
      <c r="BO37" s="125"/>
      <c r="BP37" s="125"/>
      <c r="BQ37" s="129"/>
      <c r="BR37" s="127"/>
      <c r="BS37" s="125"/>
      <c r="BT37" s="125"/>
      <c r="BU37" s="125"/>
      <c r="BV37" s="125"/>
      <c r="BW37" s="125"/>
      <c r="BX37" s="125"/>
      <c r="BY37" s="125"/>
      <c r="BZ37" s="125"/>
      <c r="CA37" s="129"/>
      <c r="CB37" s="126">
        <f t="shared" si="2"/>
        <v>0</v>
      </c>
      <c r="CC37" s="125"/>
      <c r="CD37" s="125"/>
      <c r="CE37" s="128"/>
      <c r="CF37" s="128"/>
      <c r="CG37" s="129"/>
      <c r="CJ37" s="102">
        <f t="shared" si="1"/>
        <v>5</v>
      </c>
    </row>
    <row r="38" spans="1:88" s="102" customFormat="1" ht="11.25">
      <c r="A38" s="119" t="s">
        <v>43</v>
      </c>
      <c r="B38" s="120" t="s">
        <v>182</v>
      </c>
      <c r="C38" s="121" t="s">
        <v>184</v>
      </c>
      <c r="D38" s="130" t="s">
        <v>186</v>
      </c>
      <c r="E38" s="123">
        <v>1200</v>
      </c>
      <c r="F38" s="123">
        <v>1200</v>
      </c>
      <c r="G38" s="123">
        <v>590</v>
      </c>
      <c r="H38" s="124">
        <v>350</v>
      </c>
      <c r="I38" s="125">
        <v>330</v>
      </c>
      <c r="J38" s="126">
        <v>150</v>
      </c>
      <c r="K38" s="125">
        <v>113</v>
      </c>
      <c r="L38" s="125">
        <v>15</v>
      </c>
      <c r="M38" s="125">
        <v>2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7">
        <v>-20.399999999999999</v>
      </c>
      <c r="U38" s="125">
        <v>-68.2</v>
      </c>
      <c r="V38" s="125">
        <v>-68.213999999999999</v>
      </c>
      <c r="W38" s="125">
        <v>-68.233080000000001</v>
      </c>
      <c r="X38" s="125">
        <v>-68.257341600000004</v>
      </c>
      <c r="Y38" s="125">
        <v>-68.286888431999998</v>
      </c>
      <c r="Z38" s="125">
        <v>-68.321826200640004</v>
      </c>
      <c r="AA38" s="125">
        <v>-68.362262724652808</v>
      </c>
      <c r="AB38" s="125">
        <v>-68.40830797914586</v>
      </c>
      <c r="AC38" s="125">
        <v>-68.460074138728771</v>
      </c>
      <c r="AD38" s="127">
        <v>-9.4</v>
      </c>
      <c r="AE38" s="125">
        <v>-12</v>
      </c>
      <c r="AF38" s="125">
        <v>-11.76</v>
      </c>
      <c r="AG38" s="125">
        <v>-11.52</v>
      </c>
      <c r="AH38" s="125">
        <v>-11.28</v>
      </c>
      <c r="AI38" s="125">
        <v>-11.040000000000001</v>
      </c>
      <c r="AJ38" s="125">
        <v>-10.8</v>
      </c>
      <c r="AK38" s="125">
        <v>-10.56</v>
      </c>
      <c r="AL38" s="125">
        <v>-10.32</v>
      </c>
      <c r="AM38" s="125">
        <v>-10.08</v>
      </c>
      <c r="AN38" s="127">
        <v>-11</v>
      </c>
      <c r="AO38" s="125">
        <v>-43.5</v>
      </c>
      <c r="AP38" s="125">
        <v>-43.5</v>
      </c>
      <c r="AQ38" s="125">
        <v>-43.5</v>
      </c>
      <c r="AR38" s="125">
        <v>-43.5</v>
      </c>
      <c r="AS38" s="125">
        <v>-43.5</v>
      </c>
      <c r="AT38" s="125">
        <v>-43.5</v>
      </c>
      <c r="AU38" s="125">
        <v>-43.5</v>
      </c>
      <c r="AV38" s="125">
        <v>-43.5</v>
      </c>
      <c r="AW38" s="125">
        <v>-43.5</v>
      </c>
      <c r="AX38" s="127">
        <v>0</v>
      </c>
      <c r="AY38" s="125">
        <v>-12.7</v>
      </c>
      <c r="AZ38" s="125">
        <v>-12.953999999999999</v>
      </c>
      <c r="BA38" s="125">
        <v>-13.21308</v>
      </c>
      <c r="BB38" s="125">
        <v>-13.477341600000001</v>
      </c>
      <c r="BC38" s="125">
        <v>-13.746888432</v>
      </c>
      <c r="BD38" s="125">
        <v>-14.021826200640001</v>
      </c>
      <c r="BE38" s="125">
        <v>-14.302262724652802</v>
      </c>
      <c r="BF38" s="125">
        <v>-14.588307979145858</v>
      </c>
      <c r="BG38" s="128">
        <v>-14.880074138728775</v>
      </c>
      <c r="BH38" s="127"/>
      <c r="BI38" s="125"/>
      <c r="BJ38" s="125"/>
      <c r="BK38" s="125"/>
      <c r="BL38" s="125"/>
      <c r="BM38" s="125"/>
      <c r="BN38" s="125"/>
      <c r="BO38" s="125"/>
      <c r="BP38" s="125"/>
      <c r="BQ38" s="129"/>
      <c r="BR38" s="127"/>
      <c r="BS38" s="125"/>
      <c r="BT38" s="125"/>
      <c r="BU38" s="125"/>
      <c r="BV38" s="125"/>
      <c r="BW38" s="125"/>
      <c r="BX38" s="125"/>
      <c r="BY38" s="125"/>
      <c r="BZ38" s="125"/>
      <c r="CA38" s="129"/>
      <c r="CB38" s="126">
        <f t="shared" si="2"/>
        <v>-68.2</v>
      </c>
      <c r="CC38" s="125">
        <f>+AE38</f>
        <v>-12</v>
      </c>
      <c r="CD38" s="125">
        <f>+AO38</f>
        <v>-43.5</v>
      </c>
      <c r="CE38" s="128">
        <f>+AY38</f>
        <v>-12.7</v>
      </c>
      <c r="CF38" s="128"/>
      <c r="CG38" s="129"/>
      <c r="CJ38" s="102">
        <f t="shared" si="1"/>
        <v>24</v>
      </c>
    </row>
    <row r="39" spans="1:88" s="102" customFormat="1" ht="11.25">
      <c r="A39" s="119" t="s">
        <v>204</v>
      </c>
      <c r="B39" s="120" t="s">
        <v>193</v>
      </c>
      <c r="C39" s="121" t="s">
        <v>189</v>
      </c>
      <c r="D39" s="122">
        <v>2025</v>
      </c>
      <c r="E39" s="123">
        <v>100</v>
      </c>
      <c r="F39" s="123">
        <v>100</v>
      </c>
      <c r="G39" s="123">
        <v>0</v>
      </c>
      <c r="H39" s="124">
        <v>0</v>
      </c>
      <c r="I39" s="125">
        <v>0</v>
      </c>
      <c r="J39" s="126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5</v>
      </c>
      <c r="P39" s="125">
        <v>25</v>
      </c>
      <c r="Q39" s="125">
        <v>50</v>
      </c>
      <c r="R39" s="125">
        <v>20</v>
      </c>
      <c r="S39" s="125">
        <v>0</v>
      </c>
      <c r="T39" s="127">
        <v>0</v>
      </c>
      <c r="U39" s="125">
        <v>0</v>
      </c>
      <c r="V39" s="125">
        <v>0</v>
      </c>
      <c r="W39" s="125">
        <v>0</v>
      </c>
      <c r="X39" s="125">
        <v>0</v>
      </c>
      <c r="Y39" s="125">
        <v>0</v>
      </c>
      <c r="Z39" s="125">
        <v>0</v>
      </c>
      <c r="AA39" s="125">
        <v>0</v>
      </c>
      <c r="AB39" s="125"/>
      <c r="AC39" s="125"/>
      <c r="AD39" s="127">
        <v>0</v>
      </c>
      <c r="AE39" s="125">
        <v>0</v>
      </c>
      <c r="AF39" s="125">
        <v>0</v>
      </c>
      <c r="AG39" s="125">
        <v>0</v>
      </c>
      <c r="AH39" s="125">
        <v>0</v>
      </c>
      <c r="AI39" s="125">
        <v>0</v>
      </c>
      <c r="AJ39" s="125">
        <v>0</v>
      </c>
      <c r="AK39" s="125">
        <v>0</v>
      </c>
      <c r="AL39" s="125">
        <v>0</v>
      </c>
      <c r="AM39" s="125">
        <v>0</v>
      </c>
      <c r="AN39" s="127">
        <v>0</v>
      </c>
      <c r="AO39" s="125">
        <v>0</v>
      </c>
      <c r="AP39" s="125">
        <v>0</v>
      </c>
      <c r="AQ39" s="125">
        <v>0</v>
      </c>
      <c r="AR39" s="125">
        <v>0</v>
      </c>
      <c r="AS39" s="125">
        <v>0</v>
      </c>
      <c r="AT39" s="125">
        <v>0</v>
      </c>
      <c r="AU39" s="125">
        <v>0</v>
      </c>
      <c r="AV39" s="125">
        <v>0</v>
      </c>
      <c r="AW39" s="125">
        <v>0</v>
      </c>
      <c r="AX39" s="127">
        <v>0</v>
      </c>
      <c r="AY39" s="125">
        <v>0</v>
      </c>
      <c r="AZ39" s="125">
        <v>0</v>
      </c>
      <c r="BA39" s="125">
        <v>0</v>
      </c>
      <c r="BB39" s="125">
        <v>0</v>
      </c>
      <c r="BC39" s="125">
        <v>0</v>
      </c>
      <c r="BD39" s="125">
        <v>0</v>
      </c>
      <c r="BE39" s="125">
        <v>0</v>
      </c>
      <c r="BF39" s="125">
        <v>0</v>
      </c>
      <c r="BG39" s="128">
        <v>0</v>
      </c>
      <c r="BH39" s="127"/>
      <c r="BI39" s="125"/>
      <c r="BJ39" s="125"/>
      <c r="BK39" s="125"/>
      <c r="BL39" s="125"/>
      <c r="BM39" s="125"/>
      <c r="BN39" s="125"/>
      <c r="BO39" s="125"/>
      <c r="BP39" s="125"/>
      <c r="BQ39" s="129"/>
      <c r="BR39" s="127"/>
      <c r="BS39" s="125"/>
      <c r="BT39" s="125"/>
      <c r="BU39" s="125"/>
      <c r="BV39" s="125"/>
      <c r="BW39" s="125"/>
      <c r="BX39" s="125"/>
      <c r="BY39" s="125"/>
      <c r="BZ39" s="125"/>
      <c r="CA39" s="129"/>
      <c r="CB39" s="126">
        <f t="shared" si="2"/>
        <v>0</v>
      </c>
      <c r="CC39" s="125">
        <f>E39*$AD$3</f>
        <v>0</v>
      </c>
      <c r="CD39" s="125"/>
      <c r="CE39" s="128"/>
      <c r="CF39" s="128"/>
      <c r="CG39" s="129"/>
      <c r="CJ39" s="102">
        <f t="shared" si="1"/>
        <v>2</v>
      </c>
    </row>
    <row r="40" spans="1:88" s="102" customFormat="1" ht="11.25">
      <c r="A40" s="119" t="s">
        <v>44</v>
      </c>
      <c r="B40" s="120" t="s">
        <v>182</v>
      </c>
      <c r="C40" s="121" t="s">
        <v>184</v>
      </c>
      <c r="D40" s="130" t="s">
        <v>205</v>
      </c>
      <c r="E40" s="123">
        <v>2064</v>
      </c>
      <c r="F40" s="123">
        <v>2064</v>
      </c>
      <c r="G40" s="123">
        <v>473.8</v>
      </c>
      <c r="H40" s="124">
        <v>360</v>
      </c>
      <c r="I40" s="125">
        <v>365</v>
      </c>
      <c r="J40" s="126">
        <v>612</v>
      </c>
      <c r="K40" s="125">
        <v>503</v>
      </c>
      <c r="L40" s="125">
        <v>110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7">
        <v>-2.9</v>
      </c>
      <c r="U40" s="125">
        <v>-33.85</v>
      </c>
      <c r="V40" s="125">
        <v>-106.54</v>
      </c>
      <c r="W40" s="125">
        <v>-115.55119999999999</v>
      </c>
      <c r="X40" s="125">
        <v>-115.36688000000001</v>
      </c>
      <c r="Y40" s="125">
        <v>-115.18712960000001</v>
      </c>
      <c r="Z40" s="125">
        <v>-115.012040192</v>
      </c>
      <c r="AA40" s="125">
        <v>-114.84170499584</v>
      </c>
      <c r="AB40" s="125">
        <v>-114.67621909575681</v>
      </c>
      <c r="AC40" s="125">
        <v>-114.51567947767194</v>
      </c>
      <c r="AD40" s="127">
        <v>-0.9</v>
      </c>
      <c r="AE40" s="125">
        <v>-5.0500000000000007</v>
      </c>
      <c r="AF40" s="125">
        <v>-20.64</v>
      </c>
      <c r="AG40" s="125">
        <v>-20.2272</v>
      </c>
      <c r="AH40" s="125">
        <v>-19.814400000000003</v>
      </c>
      <c r="AI40" s="125">
        <v>-19.401600000000002</v>
      </c>
      <c r="AJ40" s="125">
        <v>-18.988800000000001</v>
      </c>
      <c r="AK40" s="125">
        <v>-18.576000000000001</v>
      </c>
      <c r="AL40" s="125">
        <v>-18.1632</v>
      </c>
      <c r="AM40" s="125">
        <v>-17.750399999999999</v>
      </c>
      <c r="AN40" s="127">
        <v>-2</v>
      </c>
      <c r="AO40" s="125">
        <v>-28.8</v>
      </c>
      <c r="AP40" s="125">
        <v>-74.7</v>
      </c>
      <c r="AQ40" s="125">
        <v>-83.9</v>
      </c>
      <c r="AR40" s="125">
        <v>-83.9</v>
      </c>
      <c r="AS40" s="125">
        <v>-83.9</v>
      </c>
      <c r="AT40" s="125">
        <v>-83.9</v>
      </c>
      <c r="AU40" s="125">
        <v>-83.9</v>
      </c>
      <c r="AV40" s="125">
        <v>-83.9</v>
      </c>
      <c r="AW40" s="125">
        <v>-83.9</v>
      </c>
      <c r="AX40" s="127">
        <v>0</v>
      </c>
      <c r="AY40" s="125">
        <v>0</v>
      </c>
      <c r="AZ40" s="125">
        <v>-11.2</v>
      </c>
      <c r="BA40" s="125">
        <v>-11.423999999999999</v>
      </c>
      <c r="BB40" s="125">
        <v>-11.652479999999999</v>
      </c>
      <c r="BC40" s="125">
        <v>-11.885529599999998</v>
      </c>
      <c r="BD40" s="125">
        <v>-12.123240191999999</v>
      </c>
      <c r="BE40" s="125">
        <v>-12.36570499584</v>
      </c>
      <c r="BF40" s="125">
        <v>-12.613019095756799</v>
      </c>
      <c r="BG40" s="128">
        <v>-12.865279477671935</v>
      </c>
      <c r="BH40" s="127"/>
      <c r="BI40" s="125"/>
      <c r="BJ40" s="125"/>
      <c r="BK40" s="125"/>
      <c r="BL40" s="125"/>
      <c r="BM40" s="125"/>
      <c r="BN40" s="125"/>
      <c r="BO40" s="125"/>
      <c r="BP40" s="125"/>
      <c r="BQ40" s="129"/>
      <c r="BR40" s="127"/>
      <c r="BS40" s="125"/>
      <c r="BT40" s="125"/>
      <c r="BU40" s="125"/>
      <c r="BV40" s="125"/>
      <c r="BW40" s="125"/>
      <c r="BX40" s="125"/>
      <c r="BY40" s="125"/>
      <c r="BZ40" s="125"/>
      <c r="CA40" s="129"/>
      <c r="CB40" s="126">
        <f t="shared" si="2"/>
        <v>-115.74000000000001</v>
      </c>
      <c r="CC40" s="125">
        <f>+AF40</f>
        <v>-20.64</v>
      </c>
      <c r="CD40" s="125">
        <f>+AQ40</f>
        <v>-83.9</v>
      </c>
      <c r="CE40" s="128">
        <f>+AZ40</f>
        <v>-11.2</v>
      </c>
      <c r="CF40" s="128"/>
      <c r="CG40" s="129"/>
      <c r="CJ40" s="102">
        <f t="shared" si="1"/>
        <v>41.28</v>
      </c>
    </row>
    <row r="41" spans="1:88" s="102" customFormat="1" ht="11.25">
      <c r="A41" s="119" t="s">
        <v>45</v>
      </c>
      <c r="B41" s="120" t="s">
        <v>182</v>
      </c>
      <c r="C41" s="121" t="s">
        <v>184</v>
      </c>
      <c r="D41" s="122">
        <v>2018</v>
      </c>
      <c r="E41" s="123">
        <v>750</v>
      </c>
      <c r="F41" s="123">
        <v>700</v>
      </c>
      <c r="G41" s="123">
        <v>76</v>
      </c>
      <c r="H41" s="124">
        <v>175</v>
      </c>
      <c r="I41" s="125">
        <v>153</v>
      </c>
      <c r="J41" s="126">
        <v>265</v>
      </c>
      <c r="K41" s="125">
        <v>217</v>
      </c>
      <c r="L41" s="125">
        <v>39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7">
        <v>0</v>
      </c>
      <c r="U41" s="125">
        <v>-42</v>
      </c>
      <c r="V41" s="125">
        <v>-42</v>
      </c>
      <c r="W41" s="125">
        <v>-42.003</v>
      </c>
      <c r="X41" s="125">
        <v>-42.009059999999998</v>
      </c>
      <c r="Y41" s="125">
        <v>-42.018241199999999</v>
      </c>
      <c r="Z41" s="125">
        <v>-42.030606024000001</v>
      </c>
      <c r="AA41" s="125">
        <v>-42.046218144480008</v>
      </c>
      <c r="AB41" s="125">
        <v>-42.065142507369607</v>
      </c>
      <c r="AC41" s="125">
        <v>-42.087445357516991</v>
      </c>
      <c r="AD41" s="127">
        <v>0</v>
      </c>
      <c r="AE41" s="125">
        <v>-7.5</v>
      </c>
      <c r="AF41" s="125">
        <v>-7.3500000000000005</v>
      </c>
      <c r="AG41" s="125">
        <v>-7.2</v>
      </c>
      <c r="AH41" s="125">
        <v>-7.05</v>
      </c>
      <c r="AI41" s="125">
        <v>-6.9</v>
      </c>
      <c r="AJ41" s="125">
        <v>-6.75</v>
      </c>
      <c r="AK41" s="125">
        <v>-6.6000000000000005</v>
      </c>
      <c r="AL41" s="125">
        <v>-6.45</v>
      </c>
      <c r="AM41" s="125">
        <v>-6.3</v>
      </c>
      <c r="AN41" s="127">
        <v>0</v>
      </c>
      <c r="AO41" s="125">
        <v>-27</v>
      </c>
      <c r="AP41" s="125">
        <v>-27</v>
      </c>
      <c r="AQ41" s="125">
        <v>-27</v>
      </c>
      <c r="AR41" s="125">
        <v>-27</v>
      </c>
      <c r="AS41" s="125">
        <v>-27</v>
      </c>
      <c r="AT41" s="125">
        <v>-27</v>
      </c>
      <c r="AU41" s="125">
        <v>-27</v>
      </c>
      <c r="AV41" s="125">
        <v>-27</v>
      </c>
      <c r="AW41" s="125">
        <v>-27</v>
      </c>
      <c r="AX41" s="127">
        <v>0</v>
      </c>
      <c r="AY41" s="125">
        <v>-7.5</v>
      </c>
      <c r="AZ41" s="125">
        <v>-7.65</v>
      </c>
      <c r="BA41" s="125">
        <v>-7.8030000000000008</v>
      </c>
      <c r="BB41" s="125">
        <v>-7.9590600000000009</v>
      </c>
      <c r="BC41" s="125">
        <v>-8.1182412000000017</v>
      </c>
      <c r="BD41" s="125">
        <v>-8.2806060240000026</v>
      </c>
      <c r="BE41" s="125">
        <v>-8.4462181444800031</v>
      </c>
      <c r="BF41" s="125">
        <v>-8.6151425073696029</v>
      </c>
      <c r="BG41" s="128">
        <v>-8.7874453575169955</v>
      </c>
      <c r="BH41" s="127"/>
      <c r="BI41" s="125"/>
      <c r="BJ41" s="125"/>
      <c r="BK41" s="125"/>
      <c r="BL41" s="125"/>
      <c r="BM41" s="125"/>
      <c r="BN41" s="125"/>
      <c r="BO41" s="125"/>
      <c r="BP41" s="125"/>
      <c r="BQ41" s="129"/>
      <c r="BR41" s="127"/>
      <c r="BS41" s="125"/>
      <c r="BT41" s="125"/>
      <c r="BU41" s="125"/>
      <c r="BV41" s="125"/>
      <c r="BW41" s="125"/>
      <c r="BX41" s="125"/>
      <c r="BY41" s="125"/>
      <c r="BZ41" s="125"/>
      <c r="CA41" s="129"/>
      <c r="CB41" s="126">
        <f t="shared" si="2"/>
        <v>-42</v>
      </c>
      <c r="CC41" s="125">
        <f>+AE41</f>
        <v>-7.5</v>
      </c>
      <c r="CD41" s="125">
        <f>+AO41</f>
        <v>-27</v>
      </c>
      <c r="CE41" s="128">
        <f>+AY41</f>
        <v>-7.5</v>
      </c>
      <c r="CF41" s="128"/>
      <c r="CG41" s="129"/>
      <c r="CJ41" s="102">
        <f t="shared" si="1"/>
        <v>15</v>
      </c>
    </row>
    <row r="42" spans="1:88" s="102" customFormat="1" ht="11.25">
      <c r="A42" s="119" t="s">
        <v>206</v>
      </c>
      <c r="B42" s="120" t="s">
        <v>193</v>
      </c>
      <c r="C42" s="121" t="s">
        <v>189</v>
      </c>
      <c r="D42" s="130" t="s">
        <v>191</v>
      </c>
      <c r="E42" s="123">
        <v>200</v>
      </c>
      <c r="F42" s="123">
        <v>200</v>
      </c>
      <c r="G42" s="123">
        <v>0</v>
      </c>
      <c r="H42" s="124">
        <v>0</v>
      </c>
      <c r="I42" s="125">
        <v>0</v>
      </c>
      <c r="J42" s="126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2</v>
      </c>
      <c r="S42" s="125">
        <v>100</v>
      </c>
      <c r="T42" s="127">
        <v>0</v>
      </c>
      <c r="U42" s="125">
        <v>0</v>
      </c>
      <c r="V42" s="125">
        <v>0</v>
      </c>
      <c r="W42" s="125">
        <v>0</v>
      </c>
      <c r="X42" s="125">
        <v>0</v>
      </c>
      <c r="Y42" s="125">
        <v>0</v>
      </c>
      <c r="Z42" s="125">
        <v>0</v>
      </c>
      <c r="AA42" s="125">
        <v>0</v>
      </c>
      <c r="AB42" s="125">
        <v>0</v>
      </c>
      <c r="AC42" s="125">
        <v>0</v>
      </c>
      <c r="AD42" s="127">
        <v>0</v>
      </c>
      <c r="AE42" s="125">
        <v>0</v>
      </c>
      <c r="AF42" s="125">
        <v>0</v>
      </c>
      <c r="AG42" s="125">
        <v>0</v>
      </c>
      <c r="AH42" s="125">
        <v>0</v>
      </c>
      <c r="AI42" s="125">
        <v>0</v>
      </c>
      <c r="AJ42" s="125">
        <v>0</v>
      </c>
      <c r="AK42" s="125">
        <v>0</v>
      </c>
      <c r="AL42" s="125">
        <v>0</v>
      </c>
      <c r="AM42" s="125">
        <v>0</v>
      </c>
      <c r="AN42" s="127">
        <v>0</v>
      </c>
      <c r="AO42" s="125">
        <v>0</v>
      </c>
      <c r="AP42" s="125">
        <v>0</v>
      </c>
      <c r="AQ42" s="125">
        <v>0</v>
      </c>
      <c r="AR42" s="125">
        <v>0</v>
      </c>
      <c r="AS42" s="125">
        <v>0</v>
      </c>
      <c r="AT42" s="125">
        <v>0</v>
      </c>
      <c r="AU42" s="125">
        <v>0</v>
      </c>
      <c r="AV42" s="125">
        <v>0</v>
      </c>
      <c r="AW42" s="125">
        <v>0</v>
      </c>
      <c r="AX42" s="127">
        <v>0</v>
      </c>
      <c r="AY42" s="125">
        <v>0</v>
      </c>
      <c r="AZ42" s="125">
        <v>0</v>
      </c>
      <c r="BA42" s="125">
        <v>0</v>
      </c>
      <c r="BB42" s="125">
        <v>0</v>
      </c>
      <c r="BC42" s="125">
        <v>0</v>
      </c>
      <c r="BD42" s="125">
        <v>0</v>
      </c>
      <c r="BE42" s="125">
        <v>0</v>
      </c>
      <c r="BF42" s="125">
        <v>0</v>
      </c>
      <c r="BG42" s="128">
        <v>0</v>
      </c>
      <c r="BH42" s="131"/>
      <c r="BI42" s="132"/>
      <c r="BJ42" s="132"/>
      <c r="BK42" s="132"/>
      <c r="BL42" s="132"/>
      <c r="BM42" s="132"/>
      <c r="BN42" s="132"/>
      <c r="BO42" s="132"/>
      <c r="BP42" s="132"/>
      <c r="BQ42" s="133"/>
      <c r="BR42" s="131"/>
      <c r="BS42" s="132"/>
      <c r="BT42" s="132"/>
      <c r="BU42" s="132"/>
      <c r="BV42" s="132"/>
      <c r="BW42" s="132"/>
      <c r="BX42" s="132"/>
      <c r="BY42" s="132"/>
      <c r="BZ42" s="132"/>
      <c r="CA42" s="133"/>
      <c r="CB42" s="126">
        <f t="shared" si="2"/>
        <v>0</v>
      </c>
      <c r="CC42" s="132">
        <f>E42*$AD$3</f>
        <v>0</v>
      </c>
      <c r="CD42" s="132"/>
      <c r="CE42" s="134"/>
      <c r="CF42" s="134"/>
      <c r="CG42" s="133"/>
      <c r="CJ42" s="102">
        <f t="shared" si="1"/>
        <v>4</v>
      </c>
    </row>
    <row r="43" spans="1:88" s="102" customFormat="1" ht="11.25">
      <c r="A43" s="119" t="s">
        <v>207</v>
      </c>
      <c r="B43" s="120" t="s">
        <v>182</v>
      </c>
      <c r="C43" s="121" t="s">
        <v>189</v>
      </c>
      <c r="D43" s="130" t="s">
        <v>191</v>
      </c>
      <c r="E43" s="123">
        <v>1000</v>
      </c>
      <c r="F43" s="123">
        <v>0</v>
      </c>
      <c r="G43" s="123">
        <v>0</v>
      </c>
      <c r="H43" s="124">
        <v>0</v>
      </c>
      <c r="I43" s="125">
        <v>0</v>
      </c>
      <c r="J43" s="126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2</v>
      </c>
      <c r="Q43" s="125">
        <v>5</v>
      </c>
      <c r="R43" s="125">
        <v>30</v>
      </c>
      <c r="S43" s="125">
        <v>180</v>
      </c>
      <c r="T43" s="127">
        <v>0</v>
      </c>
      <c r="U43" s="125">
        <v>0</v>
      </c>
      <c r="V43" s="125">
        <v>0</v>
      </c>
      <c r="W43" s="125">
        <v>0</v>
      </c>
      <c r="X43" s="125">
        <v>0</v>
      </c>
      <c r="Y43" s="125">
        <v>0</v>
      </c>
      <c r="Z43" s="125">
        <v>0</v>
      </c>
      <c r="AA43" s="125">
        <v>0</v>
      </c>
      <c r="AB43" s="125">
        <v>0</v>
      </c>
      <c r="AC43" s="125">
        <v>0</v>
      </c>
      <c r="AD43" s="127">
        <v>0</v>
      </c>
      <c r="AE43" s="125">
        <v>0</v>
      </c>
      <c r="AF43" s="125">
        <v>0</v>
      </c>
      <c r="AG43" s="125">
        <v>0</v>
      </c>
      <c r="AH43" s="125">
        <v>0</v>
      </c>
      <c r="AI43" s="125">
        <v>0</v>
      </c>
      <c r="AJ43" s="125">
        <v>0</v>
      </c>
      <c r="AK43" s="125">
        <v>0</v>
      </c>
      <c r="AL43" s="125">
        <v>0</v>
      </c>
      <c r="AM43" s="125">
        <v>0</v>
      </c>
      <c r="AN43" s="127">
        <v>0</v>
      </c>
      <c r="AO43" s="125">
        <v>0</v>
      </c>
      <c r="AP43" s="125">
        <v>0</v>
      </c>
      <c r="AQ43" s="125">
        <v>0</v>
      </c>
      <c r="AR43" s="125">
        <v>0</v>
      </c>
      <c r="AS43" s="125">
        <v>0</v>
      </c>
      <c r="AT43" s="125">
        <v>0</v>
      </c>
      <c r="AU43" s="125">
        <v>0</v>
      </c>
      <c r="AV43" s="125">
        <v>0</v>
      </c>
      <c r="AW43" s="125">
        <v>0</v>
      </c>
      <c r="AX43" s="127">
        <v>0</v>
      </c>
      <c r="AY43" s="125">
        <v>0</v>
      </c>
      <c r="AZ43" s="125">
        <v>0</v>
      </c>
      <c r="BA43" s="125">
        <v>0</v>
      </c>
      <c r="BB43" s="125">
        <v>0</v>
      </c>
      <c r="BC43" s="125">
        <v>0</v>
      </c>
      <c r="BD43" s="125">
        <v>0</v>
      </c>
      <c r="BE43" s="125">
        <v>0</v>
      </c>
      <c r="BF43" s="125">
        <v>0</v>
      </c>
      <c r="BG43" s="128">
        <v>0</v>
      </c>
      <c r="BH43" s="131"/>
      <c r="BI43" s="132"/>
      <c r="BJ43" s="132"/>
      <c r="BK43" s="132"/>
      <c r="BL43" s="132"/>
      <c r="BM43" s="132"/>
      <c r="BN43" s="132"/>
      <c r="BO43" s="132"/>
      <c r="BP43" s="132"/>
      <c r="BQ43" s="133"/>
      <c r="BR43" s="131"/>
      <c r="BS43" s="132"/>
      <c r="BT43" s="132"/>
      <c r="BU43" s="132"/>
      <c r="BV43" s="132"/>
      <c r="BW43" s="132"/>
      <c r="BX43" s="132"/>
      <c r="BY43" s="132"/>
      <c r="BZ43" s="132"/>
      <c r="CA43" s="133"/>
      <c r="CB43" s="126">
        <f t="shared" si="2"/>
        <v>0</v>
      </c>
      <c r="CC43" s="132">
        <f>E43*$AD$3</f>
        <v>0</v>
      </c>
      <c r="CD43" s="132"/>
      <c r="CE43" s="134"/>
      <c r="CF43" s="134"/>
      <c r="CG43" s="133"/>
      <c r="CJ43" s="102">
        <f t="shared" si="1"/>
        <v>20</v>
      </c>
    </row>
    <row r="44" spans="1:88" s="102" customFormat="1" ht="11.25">
      <c r="A44" s="119" t="s">
        <v>208</v>
      </c>
      <c r="B44" s="135" t="s">
        <v>182</v>
      </c>
      <c r="C44" s="121" t="s">
        <v>189</v>
      </c>
      <c r="D44" s="136">
        <v>2023</v>
      </c>
      <c r="E44" s="123">
        <v>500</v>
      </c>
      <c r="F44" s="123">
        <v>0</v>
      </c>
      <c r="G44" s="123">
        <v>0</v>
      </c>
      <c r="H44" s="124">
        <v>0</v>
      </c>
      <c r="I44" s="125">
        <v>0</v>
      </c>
      <c r="J44" s="126">
        <v>0</v>
      </c>
      <c r="K44" s="125">
        <v>0</v>
      </c>
      <c r="L44" s="125">
        <v>0</v>
      </c>
      <c r="M44" s="125">
        <v>5</v>
      </c>
      <c r="N44" s="125">
        <v>85</v>
      </c>
      <c r="O44" s="125">
        <v>210</v>
      </c>
      <c r="P44" s="125">
        <v>200</v>
      </c>
      <c r="Q44" s="125">
        <v>0</v>
      </c>
      <c r="R44" s="125">
        <v>0</v>
      </c>
      <c r="S44" s="125">
        <v>0</v>
      </c>
      <c r="T44" s="127">
        <v>0</v>
      </c>
      <c r="U44" s="125">
        <v>0</v>
      </c>
      <c r="V44" s="125">
        <v>0</v>
      </c>
      <c r="W44" s="125">
        <v>0</v>
      </c>
      <c r="X44" s="125">
        <v>0</v>
      </c>
      <c r="Y44" s="125">
        <v>0</v>
      </c>
      <c r="Z44" s="125">
        <v>0</v>
      </c>
      <c r="AA44" s="125">
        <v>0</v>
      </c>
      <c r="AB44" s="125">
        <v>0</v>
      </c>
      <c r="AC44" s="125">
        <v>0</v>
      </c>
      <c r="AD44" s="127">
        <v>0</v>
      </c>
      <c r="AE44" s="125">
        <v>0</v>
      </c>
      <c r="AF44" s="125">
        <v>0</v>
      </c>
      <c r="AG44" s="125">
        <v>0</v>
      </c>
      <c r="AH44" s="125">
        <v>0</v>
      </c>
      <c r="AI44" s="125">
        <v>0</v>
      </c>
      <c r="AJ44" s="125">
        <v>0</v>
      </c>
      <c r="AK44" s="125">
        <v>0</v>
      </c>
      <c r="AL44" s="125">
        <v>0</v>
      </c>
      <c r="AM44" s="125">
        <v>0</v>
      </c>
      <c r="AN44" s="127">
        <v>0</v>
      </c>
      <c r="AO44" s="125">
        <v>0</v>
      </c>
      <c r="AP44" s="125">
        <v>0</v>
      </c>
      <c r="AQ44" s="125">
        <v>0</v>
      </c>
      <c r="AR44" s="125">
        <v>0</v>
      </c>
      <c r="AS44" s="125">
        <v>0</v>
      </c>
      <c r="AT44" s="125">
        <v>0</v>
      </c>
      <c r="AU44" s="125">
        <v>0</v>
      </c>
      <c r="AV44" s="125">
        <v>0</v>
      </c>
      <c r="AW44" s="125">
        <v>0</v>
      </c>
      <c r="AX44" s="127">
        <v>0</v>
      </c>
      <c r="AY44" s="125">
        <v>0</v>
      </c>
      <c r="AZ44" s="125">
        <v>0</v>
      </c>
      <c r="BA44" s="125">
        <v>0</v>
      </c>
      <c r="BB44" s="125">
        <v>0</v>
      </c>
      <c r="BC44" s="125">
        <v>0</v>
      </c>
      <c r="BD44" s="125">
        <v>0</v>
      </c>
      <c r="BE44" s="125">
        <v>0</v>
      </c>
      <c r="BF44" s="125">
        <v>0</v>
      </c>
      <c r="BG44" s="128">
        <v>0</v>
      </c>
      <c r="BH44" s="131"/>
      <c r="BI44" s="132"/>
      <c r="BJ44" s="132"/>
      <c r="BK44" s="132"/>
      <c r="BL44" s="132"/>
      <c r="BM44" s="132"/>
      <c r="BN44" s="132"/>
      <c r="BO44" s="132"/>
      <c r="BP44" s="132"/>
      <c r="BQ44" s="133"/>
      <c r="BR44" s="131"/>
      <c r="BS44" s="132"/>
      <c r="BT44" s="132"/>
      <c r="BU44" s="132"/>
      <c r="BV44" s="132"/>
      <c r="BW44" s="132"/>
      <c r="BX44" s="132"/>
      <c r="BY44" s="132"/>
      <c r="BZ44" s="132"/>
      <c r="CA44" s="133"/>
      <c r="CB44" s="126">
        <f t="shared" si="2"/>
        <v>0</v>
      </c>
      <c r="CC44" s="132">
        <f>E44*$AD$3</f>
        <v>0</v>
      </c>
      <c r="CD44" s="132"/>
      <c r="CE44" s="134"/>
      <c r="CF44" s="134"/>
      <c r="CG44" s="133"/>
      <c r="CJ44" s="102">
        <f t="shared" si="1"/>
        <v>10</v>
      </c>
    </row>
    <row r="45" spans="1:88" s="102" customFormat="1" ht="12.2" customHeight="1">
      <c r="A45" s="119" t="s">
        <v>209</v>
      </c>
      <c r="B45" s="120" t="s">
        <v>182</v>
      </c>
      <c r="C45" s="121" t="s">
        <v>69</v>
      </c>
      <c r="D45" s="136">
        <v>2020</v>
      </c>
      <c r="E45" s="123">
        <v>500</v>
      </c>
      <c r="F45" s="123">
        <v>0</v>
      </c>
      <c r="G45" s="123">
        <v>2.2000000000000002</v>
      </c>
      <c r="H45" s="124">
        <v>0</v>
      </c>
      <c r="I45" s="125">
        <v>5</v>
      </c>
      <c r="J45" s="126">
        <v>10</v>
      </c>
      <c r="K45" s="125">
        <v>73</v>
      </c>
      <c r="L45" s="125">
        <v>210</v>
      </c>
      <c r="M45" s="125">
        <v>200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31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27">
        <v>0</v>
      </c>
      <c r="AE45" s="125">
        <v>0</v>
      </c>
      <c r="AF45" s="125">
        <v>0</v>
      </c>
      <c r="AG45" s="125">
        <v>0</v>
      </c>
      <c r="AH45" s="125">
        <v>0</v>
      </c>
      <c r="AI45" s="125">
        <v>0</v>
      </c>
      <c r="AJ45" s="125">
        <v>0</v>
      </c>
      <c r="AK45" s="125">
        <v>0</v>
      </c>
      <c r="AL45" s="125">
        <v>0</v>
      </c>
      <c r="AM45" s="125">
        <v>0</v>
      </c>
      <c r="AN45" s="127">
        <v>0</v>
      </c>
      <c r="AO45" s="125">
        <v>0</v>
      </c>
      <c r="AP45" s="125">
        <v>0</v>
      </c>
      <c r="AQ45" s="125">
        <v>0</v>
      </c>
      <c r="AR45" s="125">
        <v>0</v>
      </c>
      <c r="AS45" s="125">
        <v>0</v>
      </c>
      <c r="AT45" s="125">
        <v>0</v>
      </c>
      <c r="AU45" s="125">
        <v>0</v>
      </c>
      <c r="AV45" s="125">
        <v>0</v>
      </c>
      <c r="AW45" s="125">
        <v>0</v>
      </c>
      <c r="AX45" s="127">
        <v>0</v>
      </c>
      <c r="AY45" s="125">
        <v>0</v>
      </c>
      <c r="AZ45" s="125">
        <v>0</v>
      </c>
      <c r="BA45" s="125">
        <v>0</v>
      </c>
      <c r="BB45" s="125">
        <v>0</v>
      </c>
      <c r="BC45" s="125">
        <v>0</v>
      </c>
      <c r="BD45" s="125">
        <v>0</v>
      </c>
      <c r="BE45" s="125">
        <v>0</v>
      </c>
      <c r="BF45" s="125">
        <v>0</v>
      </c>
      <c r="BG45" s="128">
        <v>0</v>
      </c>
      <c r="BH45" s="131"/>
      <c r="BI45" s="132"/>
      <c r="BJ45" s="132"/>
      <c r="BK45" s="132"/>
      <c r="BL45" s="132"/>
      <c r="BM45" s="132"/>
      <c r="BN45" s="132"/>
      <c r="BO45" s="132"/>
      <c r="BP45" s="132"/>
      <c r="BQ45" s="133"/>
      <c r="BR45" s="131"/>
      <c r="BS45" s="132"/>
      <c r="BT45" s="132"/>
      <c r="BU45" s="132"/>
      <c r="BV45" s="132"/>
      <c r="BW45" s="132"/>
      <c r="BX45" s="132"/>
      <c r="BY45" s="132"/>
      <c r="BZ45" s="132"/>
      <c r="CA45" s="133"/>
      <c r="CB45" s="126">
        <f t="shared" si="2"/>
        <v>0</v>
      </c>
      <c r="CC45" s="132">
        <f>E45*$AD$3</f>
        <v>0</v>
      </c>
      <c r="CD45" s="132"/>
      <c r="CE45" s="134"/>
      <c r="CF45" s="134"/>
      <c r="CG45" s="133"/>
      <c r="CJ45" s="102">
        <f t="shared" si="1"/>
        <v>10</v>
      </c>
    </row>
    <row r="46" spans="1:88" s="102" customFormat="1" ht="12.2" customHeight="1">
      <c r="A46" s="119" t="s">
        <v>46</v>
      </c>
      <c r="B46" s="120" t="s">
        <v>182</v>
      </c>
      <c r="C46" s="137" t="s">
        <v>184</v>
      </c>
      <c r="D46" s="138">
        <v>2018</v>
      </c>
      <c r="E46" s="123">
        <v>530</v>
      </c>
      <c r="F46" s="123">
        <v>530</v>
      </c>
      <c r="G46" s="123">
        <v>215</v>
      </c>
      <c r="H46" s="124">
        <v>170</v>
      </c>
      <c r="I46" s="125">
        <v>140</v>
      </c>
      <c r="J46" s="126">
        <v>127</v>
      </c>
      <c r="K46" s="125">
        <v>43</v>
      </c>
      <c r="L46" s="125">
        <v>5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39">
        <v>0</v>
      </c>
      <c r="U46" s="123">
        <v>-21.900000000000002</v>
      </c>
      <c r="V46" s="123">
        <v>-21.794</v>
      </c>
      <c r="W46" s="123">
        <v>-21.688000000000002</v>
      </c>
      <c r="X46" s="123">
        <v>-21.582000000000001</v>
      </c>
      <c r="Y46" s="123">
        <v>-21.476000000000003</v>
      </c>
      <c r="Z46" s="123">
        <v>-21.37</v>
      </c>
      <c r="AA46" s="123">
        <v>-21.264000000000003</v>
      </c>
      <c r="AB46" s="123">
        <v>-21.158000000000001</v>
      </c>
      <c r="AC46" s="123">
        <v>-21.052</v>
      </c>
      <c r="AD46" s="127">
        <v>0</v>
      </c>
      <c r="AE46" s="125">
        <v>-5.3</v>
      </c>
      <c r="AF46" s="125">
        <v>-5.194</v>
      </c>
      <c r="AG46" s="125">
        <v>-5.0880000000000001</v>
      </c>
      <c r="AH46" s="125">
        <v>-4.9820000000000002</v>
      </c>
      <c r="AI46" s="125">
        <v>-4.8760000000000003</v>
      </c>
      <c r="AJ46" s="125">
        <v>-4.7700000000000005</v>
      </c>
      <c r="AK46" s="125">
        <v>-4.6639999999999997</v>
      </c>
      <c r="AL46" s="125">
        <v>-4.5579999999999998</v>
      </c>
      <c r="AM46" s="125">
        <v>-4.452</v>
      </c>
      <c r="AN46" s="127">
        <v>0</v>
      </c>
      <c r="AO46" s="125">
        <v>-16.600000000000001</v>
      </c>
      <c r="AP46" s="125">
        <v>-16.600000000000001</v>
      </c>
      <c r="AQ46" s="125">
        <v>-16.600000000000001</v>
      </c>
      <c r="AR46" s="125">
        <v>-16.600000000000001</v>
      </c>
      <c r="AS46" s="125">
        <v>-16.600000000000001</v>
      </c>
      <c r="AT46" s="125">
        <v>-16.600000000000001</v>
      </c>
      <c r="AU46" s="125">
        <v>-16.600000000000001</v>
      </c>
      <c r="AV46" s="125">
        <v>-16.600000000000001</v>
      </c>
      <c r="AW46" s="125">
        <v>-16.600000000000001</v>
      </c>
      <c r="AX46" s="127">
        <v>0</v>
      </c>
      <c r="AY46" s="125">
        <v>0</v>
      </c>
      <c r="AZ46" s="125">
        <v>0</v>
      </c>
      <c r="BA46" s="125">
        <v>0</v>
      </c>
      <c r="BB46" s="125">
        <v>0</v>
      </c>
      <c r="BC46" s="125">
        <v>0</v>
      </c>
      <c r="BD46" s="125">
        <v>0</v>
      </c>
      <c r="BE46" s="125">
        <v>0</v>
      </c>
      <c r="BF46" s="125">
        <v>0</v>
      </c>
      <c r="BG46" s="128">
        <v>0</v>
      </c>
      <c r="BH46" s="139"/>
      <c r="BI46" s="123"/>
      <c r="BJ46" s="123"/>
      <c r="BK46" s="123"/>
      <c r="BL46" s="123"/>
      <c r="BM46" s="123"/>
      <c r="BN46" s="123"/>
      <c r="BO46" s="123"/>
      <c r="BP46" s="123"/>
      <c r="BQ46" s="140"/>
      <c r="BR46" s="139"/>
      <c r="BS46" s="123"/>
      <c r="BT46" s="123"/>
      <c r="BU46" s="123"/>
      <c r="BV46" s="123"/>
      <c r="BW46" s="123"/>
      <c r="BX46" s="123"/>
      <c r="BY46" s="123"/>
      <c r="BZ46" s="123"/>
      <c r="CA46" s="140"/>
      <c r="CB46" s="126">
        <f t="shared" si="2"/>
        <v>-21.900000000000002</v>
      </c>
      <c r="CC46" s="123">
        <f>+AE46</f>
        <v>-5.3</v>
      </c>
      <c r="CD46" s="123">
        <f>+AO46</f>
        <v>-16.600000000000001</v>
      </c>
      <c r="CE46" s="141"/>
      <c r="CF46" s="141"/>
      <c r="CG46" s="140"/>
      <c r="CJ46" s="102">
        <f t="shared" si="1"/>
        <v>10.6</v>
      </c>
    </row>
    <row r="47" spans="1:88" s="102" customFormat="1" ht="12.2" customHeight="1">
      <c r="A47" s="119" t="s">
        <v>55</v>
      </c>
      <c r="B47" s="120" t="s">
        <v>193</v>
      </c>
      <c r="C47" s="121" t="s">
        <v>184</v>
      </c>
      <c r="D47" s="138">
        <v>2017</v>
      </c>
      <c r="E47" s="123">
        <v>150</v>
      </c>
      <c r="F47" s="123">
        <v>150</v>
      </c>
      <c r="G47" s="123">
        <v>40</v>
      </c>
      <c r="H47" s="124">
        <v>60</v>
      </c>
      <c r="I47" s="125">
        <v>106</v>
      </c>
      <c r="J47" s="126">
        <v>4</v>
      </c>
      <c r="K47" s="125">
        <v>0</v>
      </c>
      <c r="L47" s="125">
        <v>0</v>
      </c>
      <c r="M47" s="125">
        <v>0</v>
      </c>
      <c r="N47" s="125">
        <v>0</v>
      </c>
      <c r="O47" s="125">
        <v>0</v>
      </c>
      <c r="P47" s="125"/>
      <c r="Q47" s="125"/>
      <c r="R47" s="125"/>
      <c r="S47" s="125"/>
      <c r="T47" s="139">
        <v>-9</v>
      </c>
      <c r="U47" s="123">
        <v>-8.9700000000000006</v>
      </c>
      <c r="V47" s="123">
        <v>-8.94</v>
      </c>
      <c r="W47" s="123">
        <v>-8.91</v>
      </c>
      <c r="X47" s="123">
        <v>-8.8800000000000008</v>
      </c>
      <c r="Y47" s="123">
        <v>-8.85</v>
      </c>
      <c r="Z47" s="123">
        <v>-8.82</v>
      </c>
      <c r="AA47" s="123">
        <v>-8.7899999999999991</v>
      </c>
      <c r="AB47" s="123">
        <v>-8.76</v>
      </c>
      <c r="AC47" s="123">
        <v>-8.73</v>
      </c>
      <c r="AD47" s="127">
        <v>-1.5</v>
      </c>
      <c r="AE47" s="125">
        <v>-1.47</v>
      </c>
      <c r="AF47" s="125">
        <v>-1.44</v>
      </c>
      <c r="AG47" s="125">
        <v>-1.41</v>
      </c>
      <c r="AH47" s="125">
        <v>-1.3800000000000001</v>
      </c>
      <c r="AI47" s="125">
        <v>-1.35</v>
      </c>
      <c r="AJ47" s="125">
        <v>-1.32</v>
      </c>
      <c r="AK47" s="125">
        <v>-1.29</v>
      </c>
      <c r="AL47" s="125">
        <v>-1.26</v>
      </c>
      <c r="AM47" s="125">
        <v>-1.23</v>
      </c>
      <c r="AN47" s="127">
        <v>-7.5</v>
      </c>
      <c r="AO47" s="125">
        <v>-7.5</v>
      </c>
      <c r="AP47" s="125">
        <v>-7.5</v>
      </c>
      <c r="AQ47" s="125">
        <v>-7.5</v>
      </c>
      <c r="AR47" s="125">
        <v>-7.5</v>
      </c>
      <c r="AS47" s="125">
        <v>-7.5</v>
      </c>
      <c r="AT47" s="125">
        <v>-7.5</v>
      </c>
      <c r="AU47" s="125">
        <v>-7.5</v>
      </c>
      <c r="AV47" s="125">
        <v>-7.5</v>
      </c>
      <c r="AW47" s="125">
        <v>-7.5</v>
      </c>
      <c r="AX47" s="127">
        <v>0</v>
      </c>
      <c r="AY47" s="125">
        <v>0</v>
      </c>
      <c r="AZ47" s="125">
        <v>0</v>
      </c>
      <c r="BA47" s="125">
        <v>0</v>
      </c>
      <c r="BB47" s="125">
        <v>0</v>
      </c>
      <c r="BC47" s="125">
        <v>0</v>
      </c>
      <c r="BD47" s="125">
        <v>0</v>
      </c>
      <c r="BE47" s="125">
        <v>0</v>
      </c>
      <c r="BF47" s="125">
        <v>0</v>
      </c>
      <c r="BG47" s="128">
        <v>0</v>
      </c>
      <c r="BH47" s="139"/>
      <c r="BI47" s="123"/>
      <c r="BJ47" s="123"/>
      <c r="BK47" s="123"/>
      <c r="BL47" s="123"/>
      <c r="BM47" s="123"/>
      <c r="BN47" s="123"/>
      <c r="BO47" s="123"/>
      <c r="BP47" s="123"/>
      <c r="BQ47" s="140"/>
      <c r="BR47" s="139"/>
      <c r="BS47" s="123"/>
      <c r="BT47" s="123"/>
      <c r="BU47" s="123"/>
      <c r="BV47" s="123"/>
      <c r="BW47" s="123"/>
      <c r="BX47" s="123"/>
      <c r="BY47" s="123"/>
      <c r="BZ47" s="123"/>
      <c r="CA47" s="140"/>
      <c r="CB47" s="126">
        <f t="shared" si="2"/>
        <v>-16.5</v>
      </c>
      <c r="CC47" s="123">
        <f>+T47</f>
        <v>-9</v>
      </c>
      <c r="CD47" s="123">
        <f>+AN47</f>
        <v>-7.5</v>
      </c>
      <c r="CE47" s="141"/>
      <c r="CF47" s="141"/>
      <c r="CG47" s="140"/>
      <c r="CJ47" s="102">
        <f t="shared" si="1"/>
        <v>3</v>
      </c>
    </row>
    <row r="48" spans="1:88" s="102" customFormat="1" ht="12.2" customHeight="1">
      <c r="A48" s="142"/>
      <c r="B48" s="143"/>
      <c r="C48" s="144"/>
      <c r="D48" s="136"/>
      <c r="E48" s="145"/>
      <c r="F48" s="145"/>
      <c r="G48" s="145"/>
      <c r="H48" s="146"/>
      <c r="I48" s="147"/>
      <c r="J48" s="148"/>
      <c r="K48" s="145"/>
      <c r="L48" s="145"/>
      <c r="M48" s="145"/>
      <c r="N48" s="145"/>
      <c r="O48" s="145"/>
      <c r="P48" s="145"/>
      <c r="Q48" s="145"/>
      <c r="R48" s="145"/>
      <c r="S48" s="145"/>
      <c r="T48" s="149"/>
      <c r="U48" s="145">
        <v>0</v>
      </c>
      <c r="V48" s="145">
        <v>0</v>
      </c>
      <c r="W48" s="145">
        <v>0</v>
      </c>
      <c r="X48" s="145">
        <v>0</v>
      </c>
      <c r="Y48" s="145">
        <v>0</v>
      </c>
      <c r="Z48" s="145">
        <v>0</v>
      </c>
      <c r="AA48" s="145">
        <v>0</v>
      </c>
      <c r="AB48" s="145">
        <v>0</v>
      </c>
      <c r="AC48" s="145">
        <v>0</v>
      </c>
      <c r="AD48" s="127">
        <v>0</v>
      </c>
      <c r="AE48" s="125">
        <v>0</v>
      </c>
      <c r="AF48" s="125">
        <v>0</v>
      </c>
      <c r="AG48" s="125">
        <v>0</v>
      </c>
      <c r="AH48" s="125">
        <v>0</v>
      </c>
      <c r="AI48" s="125">
        <v>0</v>
      </c>
      <c r="AJ48" s="125">
        <v>0</v>
      </c>
      <c r="AK48" s="125">
        <v>0</v>
      </c>
      <c r="AL48" s="125">
        <v>0</v>
      </c>
      <c r="AM48" s="125">
        <v>0</v>
      </c>
      <c r="AN48" s="127">
        <v>0</v>
      </c>
      <c r="AO48" s="125">
        <v>0</v>
      </c>
      <c r="AP48" s="125">
        <v>0</v>
      </c>
      <c r="AQ48" s="125">
        <v>0</v>
      </c>
      <c r="AR48" s="125">
        <v>0</v>
      </c>
      <c r="AS48" s="125">
        <v>0</v>
      </c>
      <c r="AT48" s="125">
        <v>0</v>
      </c>
      <c r="AU48" s="125">
        <v>0</v>
      </c>
      <c r="AV48" s="125">
        <v>0</v>
      </c>
      <c r="AW48" s="125">
        <v>0</v>
      </c>
      <c r="AX48" s="127">
        <v>0</v>
      </c>
      <c r="AY48" s="125">
        <v>0</v>
      </c>
      <c r="AZ48" s="125">
        <v>0</v>
      </c>
      <c r="BA48" s="125">
        <v>0</v>
      </c>
      <c r="BB48" s="125">
        <v>0</v>
      </c>
      <c r="BC48" s="125">
        <v>0</v>
      </c>
      <c r="BD48" s="125">
        <v>0</v>
      </c>
      <c r="BE48" s="125">
        <v>0</v>
      </c>
      <c r="BF48" s="125">
        <v>0</v>
      </c>
      <c r="BG48" s="128">
        <v>0</v>
      </c>
      <c r="BH48" s="149"/>
      <c r="BI48" s="145"/>
      <c r="BJ48" s="145"/>
      <c r="BK48" s="145"/>
      <c r="BL48" s="145"/>
      <c r="BM48" s="145"/>
      <c r="BN48" s="145"/>
      <c r="BO48" s="145"/>
      <c r="BP48" s="145"/>
      <c r="BQ48" s="150"/>
      <c r="BR48" s="149"/>
      <c r="BS48" s="145"/>
      <c r="BT48" s="145"/>
      <c r="BU48" s="145"/>
      <c r="BV48" s="145"/>
      <c r="BW48" s="145"/>
      <c r="BX48" s="145"/>
      <c r="BY48" s="145"/>
      <c r="BZ48" s="145"/>
      <c r="CA48" s="150"/>
      <c r="CB48" s="126">
        <f t="shared" si="2"/>
        <v>0</v>
      </c>
      <c r="CC48" s="145"/>
      <c r="CD48" s="145"/>
      <c r="CE48" s="151"/>
      <c r="CF48" s="151"/>
      <c r="CG48" s="150"/>
    </row>
    <row r="49" spans="1:85" s="102" customFormat="1" ht="12.2" customHeight="1">
      <c r="A49" s="119" t="s">
        <v>210</v>
      </c>
      <c r="B49" s="152"/>
      <c r="C49" s="153"/>
      <c r="D49" s="136"/>
      <c r="E49" s="123"/>
      <c r="F49" s="123"/>
      <c r="G49" s="123"/>
      <c r="H49" s="154"/>
      <c r="I49" s="155">
        <v>1100</v>
      </c>
      <c r="J49" s="156">
        <v>700</v>
      </c>
      <c r="K49" s="123">
        <v>700</v>
      </c>
      <c r="L49" s="123">
        <v>700</v>
      </c>
      <c r="M49" s="123">
        <v>700</v>
      </c>
      <c r="N49" s="123">
        <v>700</v>
      </c>
      <c r="O49" s="123">
        <v>700</v>
      </c>
      <c r="P49" s="123">
        <v>700</v>
      </c>
      <c r="Q49" s="123">
        <v>700</v>
      </c>
      <c r="R49" s="123">
        <v>700</v>
      </c>
      <c r="S49" s="123">
        <v>700</v>
      </c>
      <c r="T49" s="139">
        <v>0</v>
      </c>
      <c r="U49" s="123">
        <v>0</v>
      </c>
      <c r="V49" s="123">
        <v>0</v>
      </c>
      <c r="W49" s="123">
        <v>0</v>
      </c>
      <c r="X49" s="123">
        <v>0</v>
      </c>
      <c r="Y49" s="123">
        <v>0</v>
      </c>
      <c r="Z49" s="123">
        <v>0</v>
      </c>
      <c r="AA49" s="123">
        <v>0</v>
      </c>
      <c r="AB49" s="123">
        <v>0</v>
      </c>
      <c r="AC49" s="123">
        <v>0</v>
      </c>
      <c r="AD49" s="139"/>
      <c r="AE49" s="123"/>
      <c r="AF49" s="123"/>
      <c r="AG49" s="123"/>
      <c r="AH49" s="123"/>
      <c r="AI49" s="123"/>
      <c r="AJ49" s="123"/>
      <c r="AK49" s="123"/>
      <c r="AL49" s="123"/>
      <c r="AM49" s="157"/>
      <c r="AN49" s="139"/>
      <c r="AO49" s="123"/>
      <c r="AP49" s="123"/>
      <c r="AQ49" s="123"/>
      <c r="AR49" s="123"/>
      <c r="AS49" s="123"/>
      <c r="AT49" s="123"/>
      <c r="AU49" s="123"/>
      <c r="AV49" s="123"/>
      <c r="AW49" s="157"/>
      <c r="AX49" s="139"/>
      <c r="AY49" s="123"/>
      <c r="AZ49" s="123"/>
      <c r="BA49" s="123"/>
      <c r="BB49" s="123"/>
      <c r="BC49" s="123"/>
      <c r="BD49" s="123"/>
      <c r="BE49" s="123"/>
      <c r="BF49" s="123"/>
      <c r="BG49" s="140"/>
      <c r="BH49" s="139"/>
      <c r="BI49" s="123"/>
      <c r="BJ49" s="123"/>
      <c r="BK49" s="123"/>
      <c r="BL49" s="123"/>
      <c r="BM49" s="123"/>
      <c r="BN49" s="123"/>
      <c r="BO49" s="123"/>
      <c r="BP49" s="123"/>
      <c r="BQ49" s="140"/>
      <c r="BR49" s="139"/>
      <c r="BS49" s="123"/>
      <c r="BT49" s="123"/>
      <c r="BU49" s="123"/>
      <c r="BV49" s="123"/>
      <c r="BW49" s="123"/>
      <c r="BX49" s="123"/>
      <c r="BY49" s="123"/>
      <c r="BZ49" s="123"/>
      <c r="CA49" s="140"/>
      <c r="CB49" s="126">
        <f t="shared" si="2"/>
        <v>0</v>
      </c>
      <c r="CC49" s="123">
        <f>E49*$AD$3</f>
        <v>0</v>
      </c>
      <c r="CD49" s="123"/>
      <c r="CE49" s="141"/>
      <c r="CF49" s="141"/>
      <c r="CG49" s="140"/>
    </row>
    <row r="50" spans="1:85" s="102" customFormat="1" ht="12.2" customHeight="1">
      <c r="A50" s="119" t="s">
        <v>214</v>
      </c>
      <c r="B50" s="143"/>
      <c r="C50" s="144"/>
      <c r="D50" s="144"/>
      <c r="E50" s="145">
        <v>0</v>
      </c>
      <c r="F50" s="145">
        <v>0</v>
      </c>
      <c r="G50" s="145">
        <v>0</v>
      </c>
      <c r="H50" s="146">
        <v>0</v>
      </c>
      <c r="I50" s="147">
        <f>-178-47</f>
        <v>-225</v>
      </c>
      <c r="J50" s="148">
        <v>-142</v>
      </c>
      <c r="K50" s="145">
        <v>46</v>
      </c>
      <c r="L50" s="145">
        <v>-39</v>
      </c>
      <c r="M50" s="145">
        <v>135</v>
      </c>
      <c r="N50" s="145">
        <v>58</v>
      </c>
      <c r="O50" s="145">
        <v>-142</v>
      </c>
      <c r="P50" s="145">
        <v>-64</v>
      </c>
      <c r="Q50" s="145">
        <v>1</v>
      </c>
      <c r="R50" s="145">
        <v>17</v>
      </c>
      <c r="S50" s="145">
        <v>91</v>
      </c>
      <c r="T50" s="139">
        <v>0</v>
      </c>
      <c r="U50" s="123">
        <v>0</v>
      </c>
      <c r="V50" s="123">
        <v>0</v>
      </c>
      <c r="W50" s="123">
        <v>0</v>
      </c>
      <c r="X50" s="123">
        <v>0</v>
      </c>
      <c r="Y50" s="123">
        <v>0</v>
      </c>
      <c r="Z50" s="123">
        <v>0</v>
      </c>
      <c r="AA50" s="123">
        <v>0</v>
      </c>
      <c r="AB50" s="123">
        <v>0</v>
      </c>
      <c r="AC50" s="123">
        <v>0</v>
      </c>
      <c r="AD50" s="158"/>
      <c r="AE50" s="159"/>
      <c r="AF50" s="159"/>
      <c r="AG50" s="159"/>
      <c r="AH50" s="159"/>
      <c r="AI50" s="159"/>
      <c r="AJ50" s="159"/>
      <c r="AK50" s="159"/>
      <c r="AL50" s="159"/>
      <c r="AM50" s="160"/>
      <c r="AN50" s="158">
        <v>0</v>
      </c>
      <c r="AO50" s="159">
        <v>0</v>
      </c>
      <c r="AP50" s="159">
        <v>0</v>
      </c>
      <c r="AQ50" s="159">
        <v>0</v>
      </c>
      <c r="AR50" s="159">
        <v>0</v>
      </c>
      <c r="AS50" s="159">
        <v>0</v>
      </c>
      <c r="AT50" s="159">
        <v>0</v>
      </c>
      <c r="AU50" s="159">
        <v>0</v>
      </c>
      <c r="AV50" s="159">
        <v>0</v>
      </c>
      <c r="AW50" s="160">
        <v>0</v>
      </c>
      <c r="AX50" s="158">
        <v>0</v>
      </c>
      <c r="AY50" s="159">
        <v>0</v>
      </c>
      <c r="AZ50" s="159">
        <v>0</v>
      </c>
      <c r="BA50" s="159">
        <v>0</v>
      </c>
      <c r="BB50" s="159">
        <v>0</v>
      </c>
      <c r="BC50" s="159">
        <v>0</v>
      </c>
      <c r="BD50" s="159">
        <v>0</v>
      </c>
      <c r="BE50" s="159">
        <v>0</v>
      </c>
      <c r="BF50" s="159">
        <v>0</v>
      </c>
      <c r="BG50" s="160">
        <v>0</v>
      </c>
      <c r="BH50" s="149">
        <v>0</v>
      </c>
      <c r="BI50" s="145">
        <v>0</v>
      </c>
      <c r="BJ50" s="145">
        <v>0</v>
      </c>
      <c r="BK50" s="145">
        <v>0</v>
      </c>
      <c r="BL50" s="145">
        <v>0</v>
      </c>
      <c r="BM50" s="145">
        <v>0</v>
      </c>
      <c r="BN50" s="145">
        <v>0</v>
      </c>
      <c r="BO50" s="145">
        <v>0</v>
      </c>
      <c r="BP50" s="145">
        <v>0</v>
      </c>
      <c r="BQ50" s="161">
        <v>0</v>
      </c>
      <c r="BR50" s="158">
        <v>0</v>
      </c>
      <c r="BS50" s="159">
        <v>0</v>
      </c>
      <c r="BT50" s="159">
        <v>0</v>
      </c>
      <c r="BU50" s="159">
        <v>0</v>
      </c>
      <c r="BV50" s="159">
        <v>0</v>
      </c>
      <c r="BW50" s="159">
        <v>0</v>
      </c>
      <c r="BX50" s="159">
        <v>0</v>
      </c>
      <c r="BY50" s="159">
        <v>0</v>
      </c>
      <c r="BZ50" s="159">
        <v>0</v>
      </c>
      <c r="CA50" s="160">
        <v>0</v>
      </c>
      <c r="CB50" s="162">
        <f t="shared" si="2"/>
        <v>0</v>
      </c>
      <c r="CC50" s="145">
        <f>SUM(CC49:CC49)</f>
        <v>0</v>
      </c>
      <c r="CD50" s="145">
        <f>SUM(CD49:CD49)</f>
        <v>0</v>
      </c>
      <c r="CE50" s="145">
        <f>SUM(CE49:CE49)</f>
        <v>0</v>
      </c>
      <c r="CF50" s="145"/>
      <c r="CG50" s="161">
        <f>SUM(CG49:CG49)</f>
        <v>0</v>
      </c>
    </row>
    <row r="51" spans="1:85" s="102" customFormat="1" ht="11.25">
      <c r="A51" s="163" t="s">
        <v>211</v>
      </c>
      <c r="B51" s="164"/>
      <c r="C51" s="165"/>
      <c r="D51" s="165"/>
      <c r="E51" s="166"/>
      <c r="F51" s="166"/>
      <c r="G51" s="166"/>
      <c r="H51" s="166"/>
      <c r="I51" s="166">
        <f t="shared" ref="I51:BT51" si="3">SUM(I10:I50)</f>
        <v>3500</v>
      </c>
      <c r="J51" s="166">
        <f t="shared" si="3"/>
        <v>3900</v>
      </c>
      <c r="K51" s="166">
        <f t="shared" si="3"/>
        <v>3500</v>
      </c>
      <c r="L51" s="166">
        <f t="shared" si="3"/>
        <v>2300</v>
      </c>
      <c r="M51" s="166">
        <f t="shared" si="3"/>
        <v>1400</v>
      </c>
      <c r="N51" s="166">
        <f t="shared" si="3"/>
        <v>1200</v>
      </c>
      <c r="O51" s="166">
        <f t="shared" si="3"/>
        <v>1200</v>
      </c>
      <c r="P51" s="166">
        <f t="shared" si="3"/>
        <v>1200</v>
      </c>
      <c r="Q51" s="166">
        <f t="shared" si="3"/>
        <v>1125</v>
      </c>
      <c r="R51" s="166">
        <f t="shared" si="3"/>
        <v>1125</v>
      </c>
      <c r="S51" s="166">
        <f t="shared" si="3"/>
        <v>1125</v>
      </c>
      <c r="T51" s="166">
        <f t="shared" si="3"/>
        <v>-123.2054</v>
      </c>
      <c r="U51" s="166">
        <f t="shared" si="3"/>
        <v>-413.86540000000002</v>
      </c>
      <c r="V51" s="166">
        <f t="shared" si="3"/>
        <v>-582.92268666666666</v>
      </c>
      <c r="W51" s="166">
        <f t="shared" si="3"/>
        <v>-748.32010666666656</v>
      </c>
      <c r="X51" s="166">
        <f t="shared" si="3"/>
        <v>-749.98492666666675</v>
      </c>
      <c r="Y51" s="166">
        <f t="shared" si="3"/>
        <v>-778.01613466666674</v>
      </c>
      <c r="Z51" s="166">
        <f t="shared" si="3"/>
        <v>-777.13345842666672</v>
      </c>
      <c r="AA51" s="166">
        <f t="shared" si="3"/>
        <v>-808.97823626186675</v>
      </c>
      <c r="AB51" s="166">
        <f t="shared" si="3"/>
        <v>-808.06101725377073</v>
      </c>
      <c r="AC51" s="166">
        <f t="shared" si="3"/>
        <v>-807.17236146551284</v>
      </c>
      <c r="AD51" s="166">
        <f t="shared" si="3"/>
        <v>-30.105400000000003</v>
      </c>
      <c r="AE51" s="166">
        <f t="shared" si="3"/>
        <v>-77.0154</v>
      </c>
      <c r="AF51" s="166">
        <f t="shared" si="3"/>
        <v>-111.03002000000001</v>
      </c>
      <c r="AG51" s="166">
        <f t="shared" si="3"/>
        <v>-132.06343999999999</v>
      </c>
      <c r="AH51" s="166">
        <f t="shared" si="3"/>
        <v>-129.90886</v>
      </c>
      <c r="AI51" s="166">
        <f t="shared" si="3"/>
        <v>-132.79428000000001</v>
      </c>
      <c r="AJ51" s="166">
        <f t="shared" si="3"/>
        <v>-130.53889999999998</v>
      </c>
      <c r="AK51" s="166">
        <f t="shared" si="3"/>
        <v>-132.78351999999998</v>
      </c>
      <c r="AL51" s="166">
        <f t="shared" si="3"/>
        <v>-130.43813999999998</v>
      </c>
      <c r="AM51" s="166">
        <f t="shared" si="3"/>
        <v>-128.09275999999997</v>
      </c>
      <c r="AN51" s="166">
        <f t="shared" si="3"/>
        <v>-93.100000000000009</v>
      </c>
      <c r="AO51" s="166">
        <f t="shared" si="3"/>
        <v>-306.85000000000002</v>
      </c>
      <c r="AP51" s="166">
        <f t="shared" si="3"/>
        <v>-418.39266666666668</v>
      </c>
      <c r="AQ51" s="166">
        <f t="shared" si="3"/>
        <v>-550.28666666666675</v>
      </c>
      <c r="AR51" s="166">
        <f t="shared" si="3"/>
        <v>-552.78666666666663</v>
      </c>
      <c r="AS51" s="166">
        <f t="shared" si="3"/>
        <v>-576.5866666666667</v>
      </c>
      <c r="AT51" s="166">
        <f t="shared" si="3"/>
        <v>-576.5866666666667</v>
      </c>
      <c r="AU51" s="166">
        <f t="shared" si="3"/>
        <v>-604.78666666666663</v>
      </c>
      <c r="AV51" s="166">
        <f t="shared" si="3"/>
        <v>-604.78666666666663</v>
      </c>
      <c r="AW51" s="166">
        <f t="shared" si="3"/>
        <v>-604.78666666666663</v>
      </c>
      <c r="AX51" s="166">
        <f t="shared" si="3"/>
        <v>0</v>
      </c>
      <c r="AY51" s="166">
        <f t="shared" si="3"/>
        <v>-30</v>
      </c>
      <c r="AZ51" s="166">
        <f t="shared" si="3"/>
        <v>-53.499999999999993</v>
      </c>
      <c r="BA51" s="166">
        <f t="shared" si="3"/>
        <v>-65.97</v>
      </c>
      <c r="BB51" s="166">
        <f t="shared" si="3"/>
        <v>-67.289400000000001</v>
      </c>
      <c r="BC51" s="166">
        <f t="shared" si="3"/>
        <v>-68.635187999999999</v>
      </c>
      <c r="BD51" s="166">
        <f t="shared" si="3"/>
        <v>-70.007891760000007</v>
      </c>
      <c r="BE51" s="166">
        <f t="shared" si="3"/>
        <v>-71.408049595200012</v>
      </c>
      <c r="BF51" s="166">
        <f t="shared" si="3"/>
        <v>-72.836210587104006</v>
      </c>
      <c r="BG51" s="166">
        <f t="shared" si="3"/>
        <v>-74.29293479884609</v>
      </c>
      <c r="BH51" s="166">
        <f t="shared" si="3"/>
        <v>0</v>
      </c>
      <c r="BI51" s="166">
        <f t="shared" si="3"/>
        <v>0</v>
      </c>
      <c r="BJ51" s="166">
        <f t="shared" si="3"/>
        <v>0</v>
      </c>
      <c r="BK51" s="166">
        <f t="shared" si="3"/>
        <v>0</v>
      </c>
      <c r="BL51" s="166">
        <f t="shared" si="3"/>
        <v>0</v>
      </c>
      <c r="BM51" s="166">
        <f t="shared" si="3"/>
        <v>0</v>
      </c>
      <c r="BN51" s="166">
        <f t="shared" si="3"/>
        <v>0</v>
      </c>
      <c r="BO51" s="166">
        <f t="shared" si="3"/>
        <v>0</v>
      </c>
      <c r="BP51" s="166">
        <f t="shared" si="3"/>
        <v>0</v>
      </c>
      <c r="BQ51" s="166">
        <f t="shared" si="3"/>
        <v>0</v>
      </c>
      <c r="BR51" s="166">
        <f t="shared" si="3"/>
        <v>0</v>
      </c>
      <c r="BS51" s="166">
        <f t="shared" si="3"/>
        <v>0</v>
      </c>
      <c r="BT51" s="166">
        <f t="shared" si="3"/>
        <v>0</v>
      </c>
      <c r="BU51" s="166">
        <f t="shared" ref="BU51:CG51" si="4">SUM(BU10:BU50)</f>
        <v>0</v>
      </c>
      <c r="BV51" s="166">
        <f t="shared" si="4"/>
        <v>0</v>
      </c>
      <c r="BW51" s="166">
        <f t="shared" si="4"/>
        <v>0</v>
      </c>
      <c r="BX51" s="166">
        <f t="shared" si="4"/>
        <v>0</v>
      </c>
      <c r="BY51" s="166">
        <f t="shared" si="4"/>
        <v>0</v>
      </c>
      <c r="BZ51" s="166">
        <f t="shared" si="4"/>
        <v>0</v>
      </c>
      <c r="CA51" s="166">
        <f t="shared" si="4"/>
        <v>0</v>
      </c>
      <c r="CB51" s="166">
        <f t="shared" si="4"/>
        <v>-822.61058666666668</v>
      </c>
      <c r="CC51" s="166">
        <f t="shared" si="4"/>
        <v>-152.89400000000001</v>
      </c>
      <c r="CD51" s="166">
        <f t="shared" si="4"/>
        <v>-604.78666666666663</v>
      </c>
      <c r="CE51" s="166">
        <f t="shared" si="4"/>
        <v>-64.929919999999996</v>
      </c>
      <c r="CF51" s="166">
        <f t="shared" si="4"/>
        <v>0</v>
      </c>
      <c r="CG51" s="166">
        <f t="shared" si="4"/>
        <v>0</v>
      </c>
    </row>
    <row r="52" spans="1:85" s="102" customFormat="1" ht="12.2" customHeight="1">
      <c r="H52" s="110"/>
      <c r="T52" s="105">
        <f t="shared" ref="T52:X52" si="5">AD52+AN52+AX52</f>
        <v>0</v>
      </c>
      <c r="U52" s="167">
        <f t="shared" si="5"/>
        <v>0</v>
      </c>
      <c r="V52" s="167">
        <f t="shared" si="5"/>
        <v>0</v>
      </c>
      <c r="W52" s="167">
        <f t="shared" si="5"/>
        <v>0</v>
      </c>
      <c r="X52" s="167">
        <f t="shared" si="5"/>
        <v>0</v>
      </c>
      <c r="Y52" s="167">
        <f t="shared" ref="Y52:AC52" si="6">AN52+AX52+BH52</f>
        <v>0</v>
      </c>
      <c r="Z52" s="167">
        <f t="shared" si="6"/>
        <v>0</v>
      </c>
      <c r="AA52" s="167">
        <f t="shared" si="6"/>
        <v>0</v>
      </c>
      <c r="AB52" s="167">
        <f t="shared" si="6"/>
        <v>0</v>
      </c>
      <c r="AC52" s="167">
        <f t="shared" si="6"/>
        <v>0</v>
      </c>
      <c r="AD52" s="110"/>
      <c r="AN52" s="110"/>
      <c r="AW52" s="107"/>
      <c r="AX52" s="110"/>
      <c r="BG52" s="107"/>
      <c r="BR52" s="110"/>
      <c r="CA52" s="107"/>
    </row>
    <row r="53" spans="1:85" ht="12.2" customHeight="1">
      <c r="A53" s="102" t="s">
        <v>212</v>
      </c>
      <c r="C53" s="68"/>
      <c r="D53" s="68"/>
      <c r="I53" s="72"/>
      <c r="U53" s="68"/>
      <c r="V53" s="68"/>
      <c r="W53" s="68"/>
      <c r="X53" s="68"/>
      <c r="Y53" s="68"/>
      <c r="Z53" s="68"/>
      <c r="AA53" s="68"/>
      <c r="AB53" s="68"/>
    </row>
    <row r="54" spans="1:85" ht="12.2" customHeight="1">
      <c r="A54" s="102" t="s">
        <v>213</v>
      </c>
      <c r="C54" s="68"/>
      <c r="D54" s="68"/>
      <c r="I54" s="72"/>
      <c r="U54" s="68"/>
      <c r="V54" s="68"/>
      <c r="W54" s="68"/>
      <c r="X54" s="68"/>
      <c r="Y54" s="68"/>
      <c r="Z54" s="68"/>
      <c r="AA54" s="68"/>
      <c r="AB54" s="68"/>
    </row>
    <row r="55" spans="1:85" ht="12.2" customHeight="1">
      <c r="A55" s="102" t="s">
        <v>222</v>
      </c>
      <c r="C55" s="68"/>
      <c r="D55" s="68"/>
      <c r="I55" s="72"/>
      <c r="U55" s="68"/>
      <c r="V55" s="68"/>
      <c r="W55" s="68"/>
      <c r="X55" s="68"/>
      <c r="Y55" s="68"/>
      <c r="Z55" s="68"/>
      <c r="AA55" s="68"/>
      <c r="AB55" s="68"/>
    </row>
    <row r="56" spans="1:85" ht="12.2" customHeight="1">
      <c r="C56" s="68"/>
      <c r="D56" s="68"/>
      <c r="U56" s="68"/>
      <c r="V56" s="68"/>
      <c r="W56" s="68"/>
      <c r="X56" s="68"/>
      <c r="Y56" s="68"/>
      <c r="Z56" s="68"/>
      <c r="AA56" s="68"/>
      <c r="AB56" s="68"/>
    </row>
    <row r="57" spans="1:85" ht="12.2" customHeight="1">
      <c r="C57" s="68"/>
      <c r="D57" s="68"/>
      <c r="U57" s="68"/>
      <c r="V57" s="68"/>
      <c r="W57" s="68"/>
      <c r="X57" s="68"/>
      <c r="Y57" s="68"/>
      <c r="Z57" s="68"/>
      <c r="AA57" s="68"/>
      <c r="AB57" s="68"/>
    </row>
    <row r="58" spans="1:85" ht="12.2" customHeight="1">
      <c r="C58" s="68"/>
      <c r="D58" s="68"/>
      <c r="U58" s="68"/>
      <c r="V58" s="68"/>
      <c r="W58" s="68"/>
      <c r="X58" s="68"/>
      <c r="Y58" s="68"/>
      <c r="Z58" s="68"/>
      <c r="AA58" s="68"/>
      <c r="AB58" s="68"/>
    </row>
    <row r="59" spans="1:85" ht="12.2" customHeight="1">
      <c r="C59" s="68"/>
      <c r="D59" s="68"/>
      <c r="U59" s="68"/>
      <c r="V59" s="68"/>
      <c r="W59" s="68"/>
      <c r="X59" s="68"/>
      <c r="Y59" s="68"/>
      <c r="Z59" s="68"/>
      <c r="AA59" s="68"/>
      <c r="AB59" s="68"/>
    </row>
    <row r="60" spans="1:85" ht="12.2" customHeight="1">
      <c r="C60" s="68"/>
      <c r="D60" s="68"/>
      <c r="U60" s="68"/>
      <c r="V60" s="68"/>
      <c r="W60" s="68"/>
      <c r="X60" s="68"/>
      <c r="Y60" s="68"/>
      <c r="Z60" s="68"/>
      <c r="AA60" s="68"/>
      <c r="AB60" s="68"/>
    </row>
    <row r="61" spans="1:85" ht="12.2" customHeight="1">
      <c r="C61" s="68"/>
      <c r="D61" s="68"/>
      <c r="U61" s="68"/>
      <c r="V61" s="68"/>
      <c r="W61" s="68"/>
      <c r="X61" s="68"/>
      <c r="Y61" s="68"/>
      <c r="Z61" s="68"/>
      <c r="AA61" s="68"/>
      <c r="AB61" s="68"/>
    </row>
    <row r="62" spans="1:85" ht="12.2" customHeight="1">
      <c r="C62" s="68"/>
      <c r="D62" s="68"/>
      <c r="U62" s="68"/>
      <c r="V62" s="68"/>
      <c r="W62" s="68"/>
      <c r="X62" s="68"/>
      <c r="Y62" s="68"/>
      <c r="Z62" s="68"/>
      <c r="AA62" s="68"/>
      <c r="AB62" s="68"/>
    </row>
    <row r="63" spans="1:85" ht="12.2" customHeight="1">
      <c r="C63" s="68"/>
      <c r="D63" s="68"/>
      <c r="U63" s="68"/>
      <c r="V63" s="68"/>
      <c r="W63" s="68"/>
      <c r="X63" s="68"/>
      <c r="Y63" s="68"/>
      <c r="Z63" s="68"/>
      <c r="AA63" s="68"/>
      <c r="AB63" s="68"/>
    </row>
    <row r="64" spans="1:85" ht="12.2" customHeight="1">
      <c r="C64" s="68"/>
      <c r="D64" s="68"/>
      <c r="U64" s="68"/>
      <c r="V64" s="68"/>
      <c r="W64" s="68"/>
      <c r="X64" s="68"/>
      <c r="Y64" s="68"/>
      <c r="Z64" s="68"/>
      <c r="AA64" s="68"/>
      <c r="AB64" s="68"/>
    </row>
    <row r="65" spans="3:28" ht="12.2" customHeight="1">
      <c r="C65" s="68"/>
      <c r="D65" s="68"/>
      <c r="U65" s="68"/>
      <c r="V65" s="68"/>
      <c r="W65" s="68"/>
      <c r="X65" s="68"/>
      <c r="Y65" s="68"/>
      <c r="Z65" s="68"/>
      <c r="AA65" s="68"/>
      <c r="AB65" s="68"/>
    </row>
    <row r="66" spans="3:28" ht="12.2" customHeight="1">
      <c r="C66" s="68"/>
      <c r="D66" s="68"/>
      <c r="U66" s="68"/>
      <c r="V66" s="68"/>
      <c r="W66" s="68"/>
      <c r="X66" s="68"/>
      <c r="Y66" s="68"/>
      <c r="Z66" s="68"/>
      <c r="AA66" s="68"/>
      <c r="AB66" s="68"/>
    </row>
    <row r="67" spans="3:28" ht="12.2" customHeight="1">
      <c r="C67" s="68"/>
      <c r="D67" s="68"/>
      <c r="U67" s="68"/>
      <c r="V67" s="68"/>
      <c r="W67" s="68"/>
      <c r="X67" s="68"/>
      <c r="Y67" s="68"/>
      <c r="Z67" s="68"/>
      <c r="AA67" s="68"/>
      <c r="AB67" s="68"/>
    </row>
    <row r="68" spans="3:28" ht="12.2" customHeight="1">
      <c r="C68" s="68"/>
      <c r="D68" s="68"/>
      <c r="U68" s="68"/>
      <c r="V68" s="68"/>
      <c r="W68" s="68"/>
      <c r="X68" s="68"/>
      <c r="Y68" s="68"/>
      <c r="Z68" s="68"/>
      <c r="AA68" s="68"/>
      <c r="AB68" s="68"/>
    </row>
    <row r="69" spans="3:28" ht="12.2" customHeight="1">
      <c r="C69" s="68"/>
      <c r="D69" s="68"/>
      <c r="U69" s="68"/>
      <c r="V69" s="68"/>
      <c r="W69" s="68"/>
      <c r="X69" s="68"/>
      <c r="Y69" s="68"/>
      <c r="Z69" s="68"/>
      <c r="AA69" s="68"/>
      <c r="AB69" s="68"/>
    </row>
    <row r="70" spans="3:28" ht="12.2" customHeight="1">
      <c r="C70" s="68"/>
      <c r="D70" s="68"/>
      <c r="U70" s="68"/>
      <c r="V70" s="68"/>
      <c r="W70" s="68"/>
      <c r="X70" s="68"/>
      <c r="Y70" s="68"/>
      <c r="Z70" s="68"/>
      <c r="AA70" s="68"/>
      <c r="AB70" s="68"/>
    </row>
    <row r="71" spans="3:28" ht="12.2" customHeight="1">
      <c r="C71" s="68"/>
      <c r="D71" s="68"/>
      <c r="U71" s="68"/>
      <c r="V71" s="68"/>
      <c r="W71" s="68"/>
      <c r="X71" s="68"/>
      <c r="Y71" s="68"/>
      <c r="Z71" s="68"/>
      <c r="AA71" s="68"/>
      <c r="AB71" s="68"/>
    </row>
    <row r="72" spans="3:28" ht="12.2" customHeight="1">
      <c r="C72" s="68"/>
      <c r="D72" s="68"/>
      <c r="U72" s="68"/>
      <c r="V72" s="68"/>
      <c r="W72" s="68"/>
      <c r="X72" s="68"/>
      <c r="Y72" s="68"/>
      <c r="Z72" s="68"/>
      <c r="AA72" s="68"/>
      <c r="AB72" s="68"/>
    </row>
    <row r="73" spans="3:28" ht="12.2" customHeight="1">
      <c r="C73" s="68"/>
      <c r="D73" s="68"/>
      <c r="U73" s="68"/>
      <c r="V73" s="68"/>
      <c r="W73" s="68"/>
      <c r="X73" s="68"/>
      <c r="Y73" s="68"/>
      <c r="Z73" s="68"/>
      <c r="AA73" s="68"/>
      <c r="AB73" s="68"/>
    </row>
    <row r="74" spans="3:28" ht="12.2" customHeight="1">
      <c r="C74" s="68"/>
      <c r="D74" s="68"/>
      <c r="U74" s="68"/>
      <c r="V74" s="68"/>
      <c r="W74" s="68"/>
      <c r="X74" s="68"/>
      <c r="Y74" s="68"/>
      <c r="Z74" s="68"/>
      <c r="AA74" s="68"/>
      <c r="AB74" s="68"/>
    </row>
    <row r="75" spans="3:28" ht="12.2" customHeight="1">
      <c r="C75" s="68"/>
      <c r="D75" s="68"/>
      <c r="U75" s="68"/>
      <c r="V75" s="68"/>
      <c r="W75" s="68"/>
      <c r="X75" s="68"/>
      <c r="Y75" s="68"/>
      <c r="Z75" s="68"/>
      <c r="AA75" s="68"/>
      <c r="AB75" s="68"/>
    </row>
    <row r="76" spans="3:28" ht="12.2" customHeight="1">
      <c r="C76" s="68"/>
      <c r="D76" s="68"/>
      <c r="U76" s="68"/>
      <c r="V76" s="68"/>
      <c r="W76" s="68"/>
      <c r="X76" s="68"/>
      <c r="Y76" s="68"/>
      <c r="Z76" s="68"/>
      <c r="AA76" s="68"/>
      <c r="AB76" s="68"/>
    </row>
    <row r="77" spans="3:28" ht="12.2" customHeight="1">
      <c r="C77" s="68"/>
      <c r="D77" s="68"/>
      <c r="U77" s="68"/>
      <c r="V77" s="68"/>
      <c r="W77" s="68"/>
      <c r="X77" s="68"/>
      <c r="Y77" s="68"/>
      <c r="Z77" s="68"/>
      <c r="AA77" s="68"/>
      <c r="AB77" s="68"/>
    </row>
    <row r="78" spans="3:28" ht="12.2" customHeight="1">
      <c r="C78" s="68"/>
      <c r="D78" s="68"/>
      <c r="U78" s="68"/>
      <c r="V78" s="68"/>
      <c r="W78" s="68"/>
      <c r="X78" s="68"/>
      <c r="Y78" s="68"/>
      <c r="Z78" s="68"/>
      <c r="AA78" s="68"/>
      <c r="AB78" s="68"/>
    </row>
    <row r="79" spans="3:28" ht="12.2" customHeight="1">
      <c r="C79" s="68"/>
      <c r="D79" s="68"/>
      <c r="U79" s="68"/>
      <c r="V79" s="68"/>
      <c r="W79" s="68"/>
      <c r="X79" s="68"/>
      <c r="Y79" s="68"/>
      <c r="Z79" s="68"/>
      <c r="AA79" s="68"/>
      <c r="AB79" s="68"/>
    </row>
    <row r="80" spans="3:28" ht="12.2" customHeight="1">
      <c r="C80" s="68"/>
      <c r="D80" s="68"/>
      <c r="U80" s="68"/>
      <c r="V80" s="68"/>
      <c r="W80" s="68"/>
      <c r="X80" s="68"/>
      <c r="Y80" s="68"/>
      <c r="Z80" s="68"/>
      <c r="AA80" s="68"/>
      <c r="AB80" s="68"/>
    </row>
    <row r="81" spans="3:28" ht="12.2" customHeight="1">
      <c r="C81" s="68"/>
      <c r="D81" s="68"/>
      <c r="U81" s="68"/>
      <c r="V81" s="68"/>
      <c r="W81" s="68"/>
      <c r="X81" s="68"/>
      <c r="Y81" s="68"/>
      <c r="Z81" s="68"/>
      <c r="AA81" s="68"/>
      <c r="AB81" s="68"/>
    </row>
    <row r="82" spans="3:28" ht="12.2" customHeight="1">
      <c r="C82" s="68"/>
      <c r="D82" s="68"/>
      <c r="U82" s="68"/>
      <c r="V82" s="68"/>
      <c r="W82" s="68"/>
      <c r="X82" s="68"/>
      <c r="Y82" s="68"/>
      <c r="Z82" s="68"/>
      <c r="AA82" s="68"/>
      <c r="AB82" s="68"/>
    </row>
    <row r="83" spans="3:28" ht="12.2" customHeight="1">
      <c r="C83" s="68"/>
      <c r="D83" s="68"/>
      <c r="U83" s="68"/>
      <c r="V83" s="68"/>
      <c r="W83" s="68"/>
      <c r="X83" s="68"/>
      <c r="Y83" s="68"/>
      <c r="Z83" s="68"/>
      <c r="AA83" s="68"/>
      <c r="AB83" s="68"/>
    </row>
    <row r="84" spans="3:28" ht="12.2" customHeight="1">
      <c r="C84" s="68"/>
      <c r="D84" s="68"/>
      <c r="U84" s="68"/>
      <c r="V84" s="68"/>
      <c r="W84" s="68"/>
      <c r="X84" s="68"/>
      <c r="Y84" s="68"/>
      <c r="Z84" s="68"/>
      <c r="AA84" s="68"/>
      <c r="AB84" s="68"/>
    </row>
    <row r="85" spans="3:28" ht="12.2" customHeight="1">
      <c r="C85" s="68"/>
      <c r="D85" s="68"/>
      <c r="U85" s="68"/>
      <c r="V85" s="68"/>
      <c r="W85" s="68"/>
      <c r="X85" s="68"/>
      <c r="Y85" s="68"/>
      <c r="Z85" s="68"/>
      <c r="AA85" s="68"/>
      <c r="AB85" s="68"/>
    </row>
    <row r="86" spans="3:28" ht="12.2" customHeight="1">
      <c r="C86" s="68"/>
      <c r="D86" s="68"/>
      <c r="U86" s="68"/>
      <c r="V86" s="68"/>
      <c r="W86" s="68"/>
      <c r="X86" s="68"/>
      <c r="Y86" s="68"/>
      <c r="Z86" s="68"/>
      <c r="AA86" s="68"/>
      <c r="AB86" s="68"/>
    </row>
    <row r="87" spans="3:28" ht="12.2" customHeight="1">
      <c r="C87" s="68"/>
      <c r="D87" s="68"/>
      <c r="U87" s="68"/>
      <c r="V87" s="68"/>
      <c r="W87" s="68"/>
      <c r="X87" s="68"/>
      <c r="Y87" s="68"/>
      <c r="Z87" s="68"/>
      <c r="AA87" s="68"/>
      <c r="AB87" s="68"/>
    </row>
    <row r="88" spans="3:28" ht="12.2" customHeight="1">
      <c r="C88" s="68"/>
      <c r="D88" s="68"/>
      <c r="U88" s="68"/>
      <c r="V88" s="68"/>
      <c r="W88" s="68"/>
      <c r="X88" s="68"/>
      <c r="Y88" s="68"/>
      <c r="Z88" s="68"/>
      <c r="AA88" s="68"/>
      <c r="AB88" s="68"/>
    </row>
    <row r="89" spans="3:28" ht="12.2" customHeight="1">
      <c r="C89" s="68"/>
      <c r="D89" s="68"/>
      <c r="U89" s="68"/>
      <c r="V89" s="68"/>
      <c r="W89" s="68"/>
      <c r="X89" s="68"/>
      <c r="Y89" s="68"/>
      <c r="Z89" s="68"/>
      <c r="AA89" s="68"/>
      <c r="AB89" s="68"/>
    </row>
    <row r="90" spans="3:28" ht="12.2" customHeight="1">
      <c r="C90" s="68"/>
      <c r="D90" s="68"/>
      <c r="U90" s="68"/>
      <c r="V90" s="68"/>
      <c r="W90" s="68"/>
      <c r="X90" s="68"/>
      <c r="Y90" s="68"/>
      <c r="Z90" s="68"/>
      <c r="AA90" s="68"/>
      <c r="AB90" s="68"/>
    </row>
    <row r="91" spans="3:28" ht="12.2" customHeight="1">
      <c r="C91" s="68"/>
      <c r="D91" s="68"/>
      <c r="U91" s="68"/>
      <c r="V91" s="68"/>
      <c r="W91" s="68"/>
      <c r="X91" s="68"/>
      <c r="Y91" s="68"/>
      <c r="Z91" s="68"/>
      <c r="AA91" s="68"/>
      <c r="AB91" s="68"/>
    </row>
    <row r="92" spans="3:28" ht="12.2" customHeight="1">
      <c r="C92" s="68"/>
      <c r="D92" s="68"/>
      <c r="U92" s="68"/>
      <c r="V92" s="68"/>
      <c r="W92" s="68"/>
      <c r="X92" s="68"/>
      <c r="Y92" s="68"/>
      <c r="Z92" s="68"/>
      <c r="AA92" s="68"/>
      <c r="AB92" s="68"/>
    </row>
    <row r="93" spans="3:28" ht="12.2" customHeight="1">
      <c r="C93" s="68"/>
      <c r="D93" s="68"/>
      <c r="U93" s="68"/>
      <c r="V93" s="68"/>
      <c r="W93" s="68"/>
      <c r="X93" s="68"/>
      <c r="Y93" s="68"/>
      <c r="Z93" s="68"/>
      <c r="AA93" s="68"/>
      <c r="AB93" s="68"/>
    </row>
    <row r="94" spans="3:28" ht="12.2" customHeight="1">
      <c r="C94" s="68"/>
      <c r="D94" s="68"/>
      <c r="U94" s="68"/>
      <c r="V94" s="68"/>
      <c r="W94" s="68"/>
      <c r="X94" s="68"/>
      <c r="Y94" s="68"/>
      <c r="Z94" s="68"/>
      <c r="AA94" s="68"/>
      <c r="AB94" s="68"/>
    </row>
    <row r="95" spans="3:28" ht="12.2" customHeight="1">
      <c r="C95" s="68"/>
      <c r="D95" s="68"/>
      <c r="U95" s="68"/>
      <c r="V95" s="68"/>
      <c r="W95" s="68"/>
      <c r="X95" s="68"/>
      <c r="Y95" s="68"/>
      <c r="Z95" s="68"/>
      <c r="AA95" s="68"/>
      <c r="AB95" s="68"/>
    </row>
    <row r="96" spans="3:28" ht="12.2" customHeight="1">
      <c r="C96" s="68"/>
      <c r="D96" s="68"/>
      <c r="U96" s="68"/>
      <c r="V96" s="68"/>
      <c r="W96" s="68"/>
      <c r="X96" s="68"/>
      <c r="Y96" s="68"/>
      <c r="Z96" s="68"/>
      <c r="AA96" s="68"/>
      <c r="AB96" s="68"/>
    </row>
    <row r="97" spans="3:28" ht="12.2" customHeight="1">
      <c r="C97" s="68"/>
      <c r="D97" s="68"/>
      <c r="U97" s="68"/>
      <c r="V97" s="68"/>
      <c r="W97" s="68"/>
      <c r="X97" s="68"/>
      <c r="Y97" s="68"/>
      <c r="Z97" s="68"/>
      <c r="AA97" s="68"/>
      <c r="AB97" s="68"/>
    </row>
    <row r="98" spans="3:28" ht="12.2" customHeight="1">
      <c r="C98" s="68"/>
      <c r="D98" s="68"/>
      <c r="U98" s="68"/>
      <c r="V98" s="68"/>
      <c r="W98" s="68"/>
      <c r="X98" s="68"/>
      <c r="Y98" s="68"/>
      <c r="Z98" s="68"/>
      <c r="AA98" s="68"/>
      <c r="AB98" s="68"/>
    </row>
    <row r="99" spans="3:28" ht="12.2" customHeight="1">
      <c r="C99" s="68"/>
      <c r="D99" s="68"/>
      <c r="U99" s="68"/>
      <c r="V99" s="68"/>
      <c r="W99" s="68"/>
      <c r="X99" s="68"/>
      <c r="Y99" s="68"/>
      <c r="Z99" s="68"/>
      <c r="AA99" s="68"/>
      <c r="AB99" s="68"/>
    </row>
    <row r="100" spans="3:28" ht="12.2" customHeight="1">
      <c r="C100" s="68"/>
      <c r="D100" s="68"/>
      <c r="U100" s="68"/>
      <c r="V100" s="68"/>
      <c r="W100" s="68"/>
      <c r="X100" s="68"/>
      <c r="Y100" s="68"/>
      <c r="Z100" s="68"/>
      <c r="AA100" s="68"/>
      <c r="AB100" s="68"/>
    </row>
    <row r="101" spans="3:28" ht="12.2" customHeight="1">
      <c r="C101" s="68"/>
      <c r="D101" s="68"/>
      <c r="U101" s="68"/>
      <c r="V101" s="68"/>
      <c r="W101" s="68"/>
      <c r="X101" s="68"/>
      <c r="Y101" s="68"/>
      <c r="Z101" s="68"/>
      <c r="AA101" s="68"/>
      <c r="AB101" s="68"/>
    </row>
    <row r="102" spans="3:28" ht="12.2" customHeight="1">
      <c r="C102" s="68"/>
      <c r="D102" s="68"/>
      <c r="U102" s="68"/>
      <c r="V102" s="68"/>
      <c r="W102" s="68"/>
      <c r="X102" s="68"/>
      <c r="Y102" s="68"/>
      <c r="Z102" s="68"/>
      <c r="AA102" s="68"/>
      <c r="AB102" s="68"/>
    </row>
    <row r="103" spans="3:28" ht="12.2" customHeight="1">
      <c r="C103" s="68"/>
      <c r="D103" s="68"/>
      <c r="U103" s="68"/>
      <c r="V103" s="68"/>
      <c r="W103" s="68"/>
      <c r="X103" s="68"/>
      <c r="Y103" s="68"/>
      <c r="Z103" s="68"/>
      <c r="AA103" s="68"/>
      <c r="AB103" s="68"/>
    </row>
    <row r="104" spans="3:28" ht="12.2" customHeight="1">
      <c r="C104" s="68"/>
      <c r="D104" s="68"/>
      <c r="U104" s="68"/>
      <c r="V104" s="68"/>
      <c r="W104" s="68"/>
      <c r="X104" s="68"/>
      <c r="Y104" s="68"/>
      <c r="Z104" s="68"/>
      <c r="AA104" s="68"/>
      <c r="AB104" s="68"/>
    </row>
    <row r="105" spans="3:28" ht="12.2" customHeight="1">
      <c r="C105" s="68"/>
      <c r="D105" s="68"/>
      <c r="U105" s="68"/>
      <c r="V105" s="68"/>
      <c r="W105" s="68"/>
      <c r="X105" s="68"/>
      <c r="Y105" s="68"/>
      <c r="Z105" s="68"/>
      <c r="AA105" s="68"/>
      <c r="AB105" s="68"/>
    </row>
    <row r="106" spans="3:28" ht="12.2" customHeight="1">
      <c r="C106" s="68"/>
      <c r="D106" s="68"/>
      <c r="U106" s="68"/>
      <c r="V106" s="68"/>
      <c r="W106" s="68"/>
      <c r="X106" s="68"/>
      <c r="Y106" s="68"/>
      <c r="Z106" s="68"/>
      <c r="AA106" s="68"/>
      <c r="AB106" s="68"/>
    </row>
    <row r="107" spans="3:28" ht="12.2" customHeight="1">
      <c r="C107" s="68"/>
      <c r="D107" s="68"/>
      <c r="U107" s="68"/>
      <c r="V107" s="68"/>
      <c r="W107" s="68"/>
      <c r="X107" s="68"/>
      <c r="Y107" s="68"/>
      <c r="Z107" s="68"/>
      <c r="AA107" s="68"/>
      <c r="AB107" s="68"/>
    </row>
    <row r="108" spans="3:28" ht="12.2" customHeight="1">
      <c r="C108" s="68"/>
      <c r="D108" s="68"/>
      <c r="U108" s="68"/>
      <c r="V108" s="68"/>
      <c r="W108" s="68"/>
      <c r="X108" s="68"/>
      <c r="Y108" s="68"/>
      <c r="Z108" s="68"/>
      <c r="AA108" s="68"/>
      <c r="AB108" s="68"/>
    </row>
    <row r="109" spans="3:28" ht="12.2" customHeight="1">
      <c r="C109" s="68"/>
      <c r="D109" s="68"/>
      <c r="U109" s="68"/>
      <c r="V109" s="68"/>
      <c r="W109" s="68"/>
      <c r="X109" s="68"/>
      <c r="Y109" s="68"/>
      <c r="Z109" s="68"/>
      <c r="AA109" s="68"/>
      <c r="AB109" s="68"/>
    </row>
    <row r="110" spans="3:28" ht="12.2" customHeight="1">
      <c r="C110" s="68"/>
      <c r="D110" s="68"/>
      <c r="U110" s="68"/>
      <c r="V110" s="68"/>
      <c r="W110" s="68"/>
      <c r="X110" s="68"/>
      <c r="Y110" s="68"/>
      <c r="Z110" s="68"/>
      <c r="AA110" s="68"/>
      <c r="AB110" s="68"/>
    </row>
    <row r="111" spans="3:28" ht="12.2" customHeight="1">
      <c r="C111" s="68"/>
      <c r="D111" s="68"/>
      <c r="U111" s="68"/>
      <c r="V111" s="68"/>
      <c r="W111" s="68"/>
      <c r="X111" s="68"/>
      <c r="Y111" s="68"/>
      <c r="Z111" s="68"/>
      <c r="AA111" s="68"/>
      <c r="AB111" s="68"/>
    </row>
    <row r="112" spans="3:28" ht="12.2" customHeight="1">
      <c r="C112" s="68"/>
      <c r="D112" s="68"/>
      <c r="U112" s="68"/>
      <c r="V112" s="68"/>
      <c r="W112" s="68"/>
      <c r="X112" s="68"/>
      <c r="Y112" s="68"/>
      <c r="Z112" s="68"/>
      <c r="AA112" s="68"/>
      <c r="AB112" s="68"/>
    </row>
    <row r="113" spans="3:28" ht="12.2" customHeight="1">
      <c r="C113" s="68"/>
      <c r="D113" s="68"/>
      <c r="U113" s="68"/>
      <c r="V113" s="68"/>
      <c r="W113" s="68"/>
      <c r="X113" s="68"/>
      <c r="Y113" s="68"/>
      <c r="Z113" s="68"/>
      <c r="AA113" s="68"/>
      <c r="AB113" s="68"/>
    </row>
    <row r="114" spans="3:28" ht="12.2" customHeight="1">
      <c r="C114" s="68"/>
      <c r="D114" s="68"/>
      <c r="U114" s="68"/>
      <c r="V114" s="68"/>
      <c r="W114" s="68"/>
      <c r="X114" s="68"/>
      <c r="Y114" s="68"/>
      <c r="Z114" s="68"/>
      <c r="AA114" s="68"/>
      <c r="AB114" s="68"/>
    </row>
    <row r="115" spans="3:28" ht="12.2" customHeight="1">
      <c r="C115" s="68"/>
      <c r="D115" s="68"/>
      <c r="U115" s="68"/>
      <c r="V115" s="68"/>
      <c r="W115" s="68"/>
      <c r="X115" s="68"/>
      <c r="Y115" s="68"/>
      <c r="Z115" s="68"/>
      <c r="AA115" s="68"/>
      <c r="AB115" s="68"/>
    </row>
    <row r="116" spans="3:28" ht="12.2" customHeight="1">
      <c r="C116" s="68"/>
      <c r="D116" s="68"/>
      <c r="U116" s="68"/>
      <c r="V116" s="68"/>
      <c r="W116" s="68"/>
      <c r="X116" s="68"/>
      <c r="Y116" s="68"/>
      <c r="Z116" s="68"/>
      <c r="AA116" s="68"/>
      <c r="AB116" s="68"/>
    </row>
    <row r="117" spans="3:28" ht="12.2" customHeight="1">
      <c r="C117" s="68"/>
      <c r="D117" s="68"/>
      <c r="U117" s="68"/>
      <c r="V117" s="68"/>
      <c r="W117" s="68"/>
      <c r="X117" s="68"/>
      <c r="Y117" s="68"/>
      <c r="Z117" s="68"/>
      <c r="AA117" s="68"/>
      <c r="AB117" s="68"/>
    </row>
    <row r="118" spans="3:28" ht="12.2" customHeight="1">
      <c r="C118" s="68"/>
      <c r="D118" s="68"/>
      <c r="U118" s="68"/>
      <c r="V118" s="68"/>
      <c r="W118" s="68"/>
      <c r="X118" s="68"/>
      <c r="Y118" s="68"/>
      <c r="Z118" s="68"/>
      <c r="AA118" s="68"/>
      <c r="AB118" s="68"/>
    </row>
    <row r="119" spans="3:28" ht="12.2" customHeight="1">
      <c r="C119" s="68"/>
      <c r="D119" s="68"/>
      <c r="U119" s="68"/>
      <c r="V119" s="68"/>
      <c r="W119" s="68"/>
      <c r="X119" s="68"/>
      <c r="Y119" s="68"/>
      <c r="Z119" s="68"/>
      <c r="AA119" s="68"/>
      <c r="AB119" s="68"/>
    </row>
    <row r="120" spans="3:28" ht="12.2" customHeight="1">
      <c r="C120" s="68"/>
      <c r="D120" s="68"/>
      <c r="U120" s="68"/>
      <c r="V120" s="68"/>
      <c r="W120" s="68"/>
      <c r="X120" s="68"/>
      <c r="Y120" s="68"/>
      <c r="Z120" s="68"/>
      <c r="AA120" s="68"/>
      <c r="AB120" s="68"/>
    </row>
    <row r="121" spans="3:28" ht="12.2" customHeight="1">
      <c r="C121" s="68"/>
      <c r="D121" s="68"/>
      <c r="U121" s="68"/>
      <c r="V121" s="68"/>
      <c r="W121" s="68"/>
      <c r="X121" s="68"/>
      <c r="Y121" s="68"/>
      <c r="Z121" s="68"/>
      <c r="AA121" s="68"/>
      <c r="AB121" s="68"/>
    </row>
    <row r="122" spans="3:28" ht="12.2" customHeight="1">
      <c r="C122" s="68"/>
      <c r="D122" s="68"/>
      <c r="U122" s="68"/>
      <c r="V122" s="68"/>
      <c r="W122" s="68"/>
      <c r="X122" s="68"/>
      <c r="Y122" s="68"/>
      <c r="Z122" s="68"/>
      <c r="AA122" s="68"/>
      <c r="AB122" s="68"/>
    </row>
    <row r="123" spans="3:28" ht="12.2" customHeight="1">
      <c r="C123" s="68"/>
      <c r="D123" s="68"/>
      <c r="U123" s="68"/>
      <c r="V123" s="68"/>
      <c r="W123" s="68"/>
      <c r="X123" s="68"/>
      <c r="Y123" s="68"/>
      <c r="Z123" s="68"/>
      <c r="AA123" s="68"/>
      <c r="AB123" s="68"/>
    </row>
    <row r="124" spans="3:28" ht="12.2" customHeight="1">
      <c r="C124" s="68"/>
      <c r="D124" s="68"/>
      <c r="U124" s="68"/>
      <c r="V124" s="68"/>
      <c r="W124" s="68"/>
      <c r="X124" s="68"/>
      <c r="Y124" s="68"/>
      <c r="Z124" s="68"/>
      <c r="AA124" s="68"/>
      <c r="AB124" s="68"/>
    </row>
    <row r="125" spans="3:28" ht="12.2" customHeight="1">
      <c r="C125" s="68"/>
      <c r="D125" s="68"/>
      <c r="U125" s="68"/>
      <c r="V125" s="68"/>
      <c r="W125" s="68"/>
      <c r="X125" s="68"/>
      <c r="Y125" s="68"/>
      <c r="Z125" s="68"/>
      <c r="AA125" s="68"/>
      <c r="AB125" s="68"/>
    </row>
    <row r="126" spans="3:28" ht="12.2" customHeight="1">
      <c r="C126" s="68"/>
      <c r="D126" s="68"/>
      <c r="U126" s="68"/>
      <c r="V126" s="68"/>
      <c r="W126" s="68"/>
      <c r="X126" s="68"/>
      <c r="Y126" s="68"/>
      <c r="Z126" s="68"/>
      <c r="AA126" s="68"/>
      <c r="AB126" s="68"/>
    </row>
    <row r="127" spans="3:28" ht="12.2" customHeight="1">
      <c r="C127" s="68"/>
      <c r="D127" s="68"/>
      <c r="U127" s="68"/>
      <c r="V127" s="68"/>
      <c r="W127" s="68"/>
      <c r="X127" s="68"/>
      <c r="Y127" s="68"/>
      <c r="Z127" s="68"/>
      <c r="AA127" s="68"/>
      <c r="AB127" s="68"/>
    </row>
    <row r="128" spans="3:28" ht="12.2" customHeight="1">
      <c r="C128" s="68"/>
      <c r="D128" s="68"/>
      <c r="U128" s="68"/>
      <c r="V128" s="68"/>
      <c r="W128" s="68"/>
      <c r="X128" s="68"/>
      <c r="Y128" s="68"/>
      <c r="Z128" s="68"/>
      <c r="AA128" s="68"/>
      <c r="AB128" s="68"/>
    </row>
    <row r="129" spans="3:28" ht="12.2" customHeight="1">
      <c r="C129" s="68"/>
      <c r="D129" s="68"/>
      <c r="U129" s="68"/>
      <c r="V129" s="68"/>
      <c r="W129" s="68"/>
      <c r="X129" s="68"/>
      <c r="Y129" s="68"/>
      <c r="Z129" s="68"/>
      <c r="AA129" s="68"/>
      <c r="AB129" s="68"/>
    </row>
    <row r="130" spans="3:28" ht="12.2" customHeight="1">
      <c r="C130" s="68"/>
      <c r="D130" s="68"/>
      <c r="U130" s="68"/>
      <c r="V130" s="68"/>
      <c r="W130" s="68"/>
      <c r="X130" s="68"/>
      <c r="Y130" s="68"/>
      <c r="Z130" s="68"/>
      <c r="AA130" s="68"/>
      <c r="AB130" s="68"/>
    </row>
    <row r="131" spans="3:28" ht="12.2" customHeight="1">
      <c r="C131" s="68"/>
      <c r="D131" s="68"/>
      <c r="U131" s="68"/>
      <c r="V131" s="68"/>
      <c r="W131" s="68"/>
      <c r="X131" s="68"/>
      <c r="Y131" s="68"/>
      <c r="Z131" s="68"/>
      <c r="AA131" s="68"/>
      <c r="AB131" s="68"/>
    </row>
    <row r="132" spans="3:28" ht="12.2" customHeight="1">
      <c r="C132" s="68"/>
      <c r="D132" s="68"/>
      <c r="U132" s="68"/>
      <c r="V132" s="68"/>
      <c r="W132" s="68"/>
      <c r="X132" s="68"/>
      <c r="Y132" s="68"/>
      <c r="Z132" s="68"/>
      <c r="AA132" s="68"/>
      <c r="AB132" s="68"/>
    </row>
    <row r="133" spans="3:28" ht="12.2" customHeight="1">
      <c r="C133" s="68"/>
      <c r="D133" s="68"/>
      <c r="U133" s="68"/>
      <c r="V133" s="68"/>
      <c r="W133" s="68"/>
      <c r="X133" s="68"/>
      <c r="Y133" s="68"/>
      <c r="Z133" s="68"/>
      <c r="AA133" s="68"/>
      <c r="AB133" s="68"/>
    </row>
    <row r="134" spans="3:28" ht="12.2" customHeight="1">
      <c r="C134" s="68"/>
      <c r="D134" s="68"/>
      <c r="U134" s="68"/>
      <c r="V134" s="68"/>
      <c r="W134" s="68"/>
      <c r="X134" s="68"/>
      <c r="Y134" s="68"/>
      <c r="Z134" s="68"/>
      <c r="AA134" s="68"/>
      <c r="AB134" s="68"/>
    </row>
    <row r="135" spans="3:28" ht="12.2" customHeight="1">
      <c r="C135" s="68"/>
      <c r="D135" s="68"/>
      <c r="U135" s="68"/>
      <c r="V135" s="68"/>
      <c r="W135" s="68"/>
      <c r="X135" s="68"/>
      <c r="Y135" s="68"/>
      <c r="Z135" s="68"/>
      <c r="AA135" s="68"/>
      <c r="AB135" s="68"/>
    </row>
    <row r="136" spans="3:28" ht="12.2" customHeight="1">
      <c r="C136" s="68"/>
      <c r="D136" s="68"/>
      <c r="U136" s="68"/>
      <c r="V136" s="68"/>
      <c r="W136" s="68"/>
      <c r="X136" s="68"/>
      <c r="Y136" s="68"/>
      <c r="Z136" s="68"/>
      <c r="AA136" s="68"/>
      <c r="AB136" s="68"/>
    </row>
    <row r="137" spans="3:28" ht="12.2" customHeight="1">
      <c r="C137" s="68"/>
      <c r="D137" s="68"/>
      <c r="U137" s="68"/>
      <c r="V137" s="68"/>
      <c r="W137" s="68"/>
      <c r="X137" s="68"/>
      <c r="Y137" s="68"/>
      <c r="Z137" s="68"/>
      <c r="AA137" s="68"/>
      <c r="AB137" s="68"/>
    </row>
    <row r="138" spans="3:28" ht="12.2" customHeight="1">
      <c r="C138" s="68"/>
      <c r="D138" s="68"/>
      <c r="U138" s="68"/>
      <c r="V138" s="68"/>
      <c r="W138" s="68"/>
      <c r="X138" s="68"/>
      <c r="Y138" s="68"/>
      <c r="Z138" s="68"/>
      <c r="AA138" s="68"/>
      <c r="AB138" s="68"/>
    </row>
    <row r="139" spans="3:28" ht="12.2" customHeight="1">
      <c r="C139" s="68"/>
      <c r="D139" s="68"/>
      <c r="U139" s="68"/>
      <c r="V139" s="68"/>
      <c r="W139" s="68"/>
      <c r="X139" s="68"/>
      <c r="Y139" s="68"/>
      <c r="Z139" s="68"/>
      <c r="AA139" s="68"/>
      <c r="AB139" s="68"/>
    </row>
    <row r="140" spans="3:28" ht="12.2" customHeight="1">
      <c r="C140" s="68"/>
      <c r="D140" s="68"/>
      <c r="U140" s="68"/>
      <c r="V140" s="68"/>
      <c r="W140" s="68"/>
      <c r="X140" s="68"/>
      <c r="Y140" s="68"/>
      <c r="Z140" s="68"/>
      <c r="AA140" s="68"/>
      <c r="AB140" s="68"/>
    </row>
    <row r="141" spans="3:28" ht="12.2" customHeight="1">
      <c r="C141" s="68"/>
      <c r="D141" s="68"/>
      <c r="U141" s="68"/>
      <c r="V141" s="68"/>
      <c r="W141" s="68"/>
      <c r="X141" s="68"/>
      <c r="Y141" s="68"/>
      <c r="Z141" s="68"/>
      <c r="AA141" s="68"/>
      <c r="AB141" s="68"/>
    </row>
    <row r="142" spans="3:28" ht="12.2" customHeight="1">
      <c r="C142" s="68"/>
      <c r="D142" s="68"/>
      <c r="U142" s="68"/>
      <c r="V142" s="68"/>
      <c r="W142" s="68"/>
      <c r="X142" s="68"/>
      <c r="Y142" s="68"/>
      <c r="Z142" s="68"/>
      <c r="AA142" s="68"/>
      <c r="AB142" s="68"/>
    </row>
    <row r="143" spans="3:28" ht="12.2" customHeight="1">
      <c r="C143" s="68"/>
      <c r="D143" s="68"/>
      <c r="U143" s="68"/>
      <c r="V143" s="68"/>
      <c r="W143" s="68"/>
      <c r="X143" s="68"/>
      <c r="Y143" s="68"/>
      <c r="Z143" s="68"/>
      <c r="AA143" s="68"/>
      <c r="AB143" s="68"/>
    </row>
    <row r="144" spans="3:28" ht="12.2" customHeight="1">
      <c r="C144" s="68"/>
      <c r="D144" s="68"/>
      <c r="U144" s="68"/>
      <c r="V144" s="68"/>
      <c r="W144" s="68"/>
      <c r="X144" s="68"/>
      <c r="Y144" s="68"/>
      <c r="Z144" s="68"/>
      <c r="AA144" s="68"/>
      <c r="AB144" s="68"/>
    </row>
    <row r="145" spans="3:28" ht="12.2" customHeight="1">
      <c r="C145" s="68"/>
      <c r="D145" s="68"/>
      <c r="U145" s="68"/>
      <c r="V145" s="68"/>
      <c r="W145" s="68"/>
      <c r="X145" s="68"/>
      <c r="Y145" s="68"/>
      <c r="Z145" s="68"/>
      <c r="AA145" s="68"/>
      <c r="AB145" s="68"/>
    </row>
    <row r="146" spans="3:28" ht="12.2" customHeight="1">
      <c r="C146" s="68"/>
      <c r="D146" s="68"/>
      <c r="U146" s="68"/>
      <c r="V146" s="68"/>
      <c r="W146" s="68"/>
      <c r="X146" s="68"/>
      <c r="Y146" s="68"/>
      <c r="Z146" s="68"/>
      <c r="AA146" s="68"/>
      <c r="AB146" s="68"/>
    </row>
    <row r="147" spans="3:28" ht="12.2" customHeight="1">
      <c r="C147" s="68"/>
      <c r="D147" s="68"/>
      <c r="U147" s="68"/>
      <c r="V147" s="68"/>
      <c r="W147" s="68"/>
      <c r="X147" s="68"/>
      <c r="Y147" s="68"/>
      <c r="Z147" s="68"/>
      <c r="AA147" s="68"/>
      <c r="AB147" s="68"/>
    </row>
    <row r="148" spans="3:28" ht="12.2" customHeight="1">
      <c r="C148" s="68"/>
      <c r="D148" s="68"/>
      <c r="U148" s="68"/>
      <c r="V148" s="68"/>
      <c r="W148" s="68"/>
      <c r="X148" s="68"/>
      <c r="Y148" s="68"/>
      <c r="Z148" s="68"/>
      <c r="AA148" s="68"/>
      <c r="AB148" s="68"/>
    </row>
    <row r="149" spans="3:28" ht="12.2" customHeight="1">
      <c r="C149" s="68"/>
      <c r="D149" s="68"/>
      <c r="U149" s="68"/>
      <c r="V149" s="68"/>
      <c r="W149" s="68"/>
      <c r="X149" s="68"/>
      <c r="Y149" s="68"/>
      <c r="Z149" s="68"/>
      <c r="AA149" s="68"/>
      <c r="AB149" s="68"/>
    </row>
    <row r="150" spans="3:28" ht="12.2" customHeight="1">
      <c r="C150" s="68"/>
      <c r="D150" s="68"/>
      <c r="U150" s="68"/>
      <c r="V150" s="68"/>
      <c r="W150" s="68"/>
      <c r="X150" s="68"/>
      <c r="Y150" s="68"/>
      <c r="Z150" s="68"/>
      <c r="AA150" s="68"/>
      <c r="AB150" s="68"/>
    </row>
    <row r="151" spans="3:28" ht="12.2" customHeight="1">
      <c r="C151" s="68"/>
      <c r="D151" s="68"/>
      <c r="U151" s="68"/>
      <c r="V151" s="68"/>
      <c r="W151" s="68"/>
      <c r="X151" s="68"/>
      <c r="Y151" s="68"/>
      <c r="Z151" s="68"/>
      <c r="AA151" s="68"/>
      <c r="AB151" s="68"/>
    </row>
    <row r="152" spans="3:28" ht="12.2" customHeight="1">
      <c r="C152" s="68"/>
      <c r="D152" s="68"/>
      <c r="U152" s="68"/>
      <c r="V152" s="68"/>
      <c r="W152" s="68"/>
      <c r="X152" s="68"/>
      <c r="Y152" s="68"/>
      <c r="Z152" s="68"/>
      <c r="AA152" s="68"/>
      <c r="AB152" s="68"/>
    </row>
    <row r="153" spans="3:28" ht="12.2" customHeight="1">
      <c r="C153" s="68"/>
      <c r="D153" s="68"/>
      <c r="U153" s="68"/>
      <c r="V153" s="68"/>
      <c r="W153" s="68"/>
      <c r="X153" s="68"/>
      <c r="Y153" s="68"/>
      <c r="Z153" s="68"/>
      <c r="AA153" s="68"/>
      <c r="AB153" s="68"/>
    </row>
    <row r="154" spans="3:28" ht="12.2" customHeight="1">
      <c r="C154" s="68"/>
      <c r="D154" s="68"/>
      <c r="U154" s="68"/>
      <c r="V154" s="68"/>
      <c r="W154" s="68"/>
      <c r="X154" s="68"/>
      <c r="Y154" s="68"/>
      <c r="Z154" s="68"/>
      <c r="AA154" s="68"/>
      <c r="AB154" s="68"/>
    </row>
    <row r="155" spans="3:28" ht="12.2" customHeight="1">
      <c r="C155" s="68"/>
      <c r="D155" s="68"/>
      <c r="U155" s="68"/>
      <c r="V155" s="68"/>
      <c r="W155" s="68"/>
      <c r="X155" s="68"/>
      <c r="Y155" s="68"/>
      <c r="Z155" s="68"/>
      <c r="AA155" s="68"/>
      <c r="AB155" s="68"/>
    </row>
    <row r="156" spans="3:28" ht="12.2" customHeight="1">
      <c r="C156" s="68"/>
      <c r="D156" s="68"/>
      <c r="U156" s="68"/>
      <c r="V156" s="68"/>
      <c r="W156" s="68"/>
      <c r="X156" s="68"/>
      <c r="Y156" s="68"/>
      <c r="Z156" s="68"/>
      <c r="AA156" s="68"/>
      <c r="AB156" s="68"/>
    </row>
    <row r="157" spans="3:28" ht="12.2" customHeight="1">
      <c r="C157" s="68"/>
      <c r="D157" s="68"/>
      <c r="U157" s="68"/>
      <c r="V157" s="68"/>
      <c r="W157" s="68"/>
      <c r="X157" s="68"/>
      <c r="Y157" s="68"/>
      <c r="Z157" s="68"/>
      <c r="AA157" s="68"/>
      <c r="AB157" s="68"/>
    </row>
    <row r="158" spans="3:28" ht="12.2" customHeight="1">
      <c r="C158" s="68"/>
      <c r="D158" s="68"/>
      <c r="U158" s="68"/>
      <c r="V158" s="68"/>
      <c r="W158" s="68"/>
      <c r="X158" s="68"/>
      <c r="Y158" s="68"/>
      <c r="Z158" s="68"/>
      <c r="AA158" s="68"/>
      <c r="AB158" s="68"/>
    </row>
    <row r="159" spans="3:28" ht="12.2" customHeight="1">
      <c r="C159" s="68"/>
      <c r="D159" s="68"/>
      <c r="U159" s="68"/>
      <c r="V159" s="68"/>
      <c r="W159" s="68"/>
      <c r="X159" s="68"/>
      <c r="Y159" s="68"/>
      <c r="Z159" s="68"/>
      <c r="AA159" s="68"/>
      <c r="AB159" s="68"/>
    </row>
    <row r="160" spans="3:28" ht="12.2" customHeight="1">
      <c r="C160" s="68"/>
      <c r="D160" s="68"/>
      <c r="U160" s="68"/>
      <c r="V160" s="68"/>
      <c r="W160" s="68"/>
      <c r="X160" s="68"/>
      <c r="Y160" s="68"/>
      <c r="Z160" s="68"/>
      <c r="AA160" s="68"/>
      <c r="AB160" s="68"/>
    </row>
    <row r="161" spans="3:28" ht="12.2" customHeight="1">
      <c r="C161" s="68"/>
      <c r="D161" s="68"/>
      <c r="U161" s="68"/>
      <c r="V161" s="68"/>
      <c r="W161" s="68"/>
      <c r="X161" s="68"/>
      <c r="Y161" s="68"/>
      <c r="Z161" s="68"/>
      <c r="AA161" s="68"/>
      <c r="AB161" s="68"/>
    </row>
    <row r="162" spans="3:28" ht="12.2" customHeight="1">
      <c r="C162" s="68"/>
      <c r="D162" s="68"/>
      <c r="U162" s="68"/>
      <c r="V162" s="68"/>
      <c r="W162" s="68"/>
      <c r="X162" s="68"/>
      <c r="Y162" s="68"/>
      <c r="Z162" s="68"/>
      <c r="AA162" s="68"/>
      <c r="AB162" s="68"/>
    </row>
    <row r="163" spans="3:28" ht="12.2" customHeight="1">
      <c r="C163" s="68"/>
      <c r="D163" s="68"/>
      <c r="U163" s="68"/>
      <c r="V163" s="68"/>
      <c r="W163" s="68"/>
      <c r="X163" s="68"/>
      <c r="Y163" s="68"/>
      <c r="Z163" s="68"/>
      <c r="AA163" s="68"/>
      <c r="AB163" s="68"/>
    </row>
    <row r="164" spans="3:28" ht="12.2" customHeight="1">
      <c r="C164" s="68"/>
      <c r="D164" s="68"/>
      <c r="U164" s="68"/>
      <c r="V164" s="68"/>
      <c r="W164" s="68"/>
      <c r="X164" s="68"/>
      <c r="Y164" s="68"/>
      <c r="Z164" s="68"/>
      <c r="AA164" s="68"/>
      <c r="AB164" s="68"/>
    </row>
    <row r="165" spans="3:28" ht="12.2" customHeight="1">
      <c r="C165" s="68"/>
      <c r="D165" s="68"/>
      <c r="U165" s="68"/>
      <c r="V165" s="68"/>
      <c r="W165" s="68"/>
      <c r="X165" s="68"/>
      <c r="Y165" s="68"/>
      <c r="Z165" s="68"/>
      <c r="AA165" s="68"/>
      <c r="AB165" s="68"/>
    </row>
    <row r="166" spans="3:28" ht="12.2" customHeight="1">
      <c r="C166" s="68"/>
      <c r="D166" s="68"/>
      <c r="U166" s="68"/>
      <c r="V166" s="68"/>
      <c r="W166" s="68"/>
      <c r="X166" s="68"/>
      <c r="Y166" s="68"/>
      <c r="Z166" s="68"/>
      <c r="AA166" s="68"/>
      <c r="AB166" s="68"/>
    </row>
    <row r="167" spans="3:28" ht="12.2" customHeight="1">
      <c r="C167" s="68"/>
      <c r="D167" s="68"/>
      <c r="U167" s="68"/>
      <c r="V167" s="68"/>
      <c r="W167" s="68"/>
      <c r="X167" s="68"/>
      <c r="Y167" s="68"/>
      <c r="Z167" s="68"/>
      <c r="AA167" s="68"/>
      <c r="AB167" s="68"/>
    </row>
    <row r="168" spans="3:28" ht="12.2" customHeight="1">
      <c r="C168" s="68"/>
      <c r="D168" s="68"/>
      <c r="U168" s="68"/>
      <c r="V168" s="68"/>
      <c r="W168" s="68"/>
      <c r="X168" s="68"/>
      <c r="Y168" s="68"/>
      <c r="Z168" s="68"/>
      <c r="AA168" s="68"/>
      <c r="AB168" s="68"/>
    </row>
    <row r="169" spans="3:28" ht="12.2" customHeight="1">
      <c r="C169" s="68"/>
      <c r="D169" s="68"/>
      <c r="U169" s="68"/>
      <c r="V169" s="68"/>
      <c r="W169" s="68"/>
      <c r="X169" s="68"/>
      <c r="Y169" s="68"/>
      <c r="Z169" s="68"/>
      <c r="AA169" s="68"/>
      <c r="AB169" s="68"/>
    </row>
    <row r="170" spans="3:28" ht="12.2" customHeight="1">
      <c r="C170" s="68"/>
      <c r="D170" s="68"/>
      <c r="U170" s="68"/>
      <c r="V170" s="68"/>
      <c r="W170" s="68"/>
      <c r="X170" s="68"/>
      <c r="Y170" s="68"/>
      <c r="Z170" s="68"/>
      <c r="AA170" s="68"/>
      <c r="AB170" s="68"/>
    </row>
    <row r="171" spans="3:28" ht="12.2" customHeight="1">
      <c r="C171" s="68"/>
      <c r="D171" s="68"/>
      <c r="U171" s="68"/>
      <c r="V171" s="68"/>
      <c r="W171" s="68"/>
      <c r="X171" s="68"/>
      <c r="Y171" s="68"/>
      <c r="Z171" s="68"/>
      <c r="AA171" s="68"/>
      <c r="AB171" s="68"/>
    </row>
    <row r="172" spans="3:28" ht="12.2" customHeight="1">
      <c r="C172" s="68"/>
      <c r="D172" s="68"/>
      <c r="U172" s="68"/>
      <c r="V172" s="68"/>
      <c r="W172" s="68"/>
      <c r="X172" s="68"/>
      <c r="Y172" s="68"/>
      <c r="Z172" s="68"/>
      <c r="AA172" s="68"/>
      <c r="AB172" s="68"/>
    </row>
    <row r="173" spans="3:28" ht="12.2" customHeight="1">
      <c r="C173" s="68"/>
      <c r="D173" s="68"/>
      <c r="U173" s="68"/>
      <c r="V173" s="68"/>
      <c r="W173" s="68"/>
      <c r="X173" s="68"/>
      <c r="Y173" s="68"/>
      <c r="Z173" s="68"/>
      <c r="AA173" s="68"/>
      <c r="AB173" s="68"/>
    </row>
    <row r="174" spans="3:28" ht="12.2" customHeight="1">
      <c r="C174" s="68"/>
      <c r="D174" s="68"/>
      <c r="U174" s="68"/>
      <c r="V174" s="68"/>
      <c r="W174" s="68"/>
      <c r="X174" s="68"/>
      <c r="Y174" s="68"/>
      <c r="Z174" s="68"/>
      <c r="AA174" s="68"/>
      <c r="AB174" s="68"/>
    </row>
    <row r="175" spans="3:28" ht="12.2" customHeight="1">
      <c r="C175" s="68"/>
      <c r="D175" s="68"/>
      <c r="U175" s="68"/>
      <c r="V175" s="68"/>
      <c r="W175" s="68"/>
      <c r="X175" s="68"/>
      <c r="Y175" s="68"/>
      <c r="Z175" s="68"/>
      <c r="AA175" s="68"/>
      <c r="AB175" s="68"/>
    </row>
    <row r="176" spans="3:28" ht="12.2" customHeight="1">
      <c r="C176" s="68"/>
      <c r="D176" s="68"/>
      <c r="U176" s="68"/>
      <c r="V176" s="68"/>
      <c r="W176" s="68"/>
      <c r="X176" s="68"/>
      <c r="Y176" s="68"/>
      <c r="Z176" s="68"/>
      <c r="AA176" s="68"/>
      <c r="AB176" s="68"/>
    </row>
    <row r="177" spans="3:28" ht="12.2" customHeight="1">
      <c r="C177" s="68"/>
      <c r="D177" s="68"/>
      <c r="U177" s="68"/>
      <c r="V177" s="68"/>
      <c r="W177" s="68"/>
      <c r="X177" s="68"/>
      <c r="Y177" s="68"/>
      <c r="Z177" s="68"/>
      <c r="AA177" s="68"/>
      <c r="AB177" s="68"/>
    </row>
    <row r="178" spans="3:28" ht="12.2" customHeight="1">
      <c r="C178" s="68"/>
      <c r="D178" s="68"/>
      <c r="U178" s="68"/>
      <c r="V178" s="68"/>
      <c r="W178" s="68"/>
      <c r="X178" s="68"/>
      <c r="Y178" s="68"/>
      <c r="Z178" s="68"/>
      <c r="AA178" s="68"/>
      <c r="AB178" s="68"/>
    </row>
    <row r="179" spans="3:28" ht="12.2" customHeight="1">
      <c r="C179" s="68"/>
      <c r="D179" s="68"/>
      <c r="U179" s="68"/>
      <c r="V179" s="68"/>
      <c r="W179" s="68"/>
      <c r="X179" s="68"/>
      <c r="Y179" s="68"/>
      <c r="Z179" s="68"/>
      <c r="AA179" s="68"/>
      <c r="AB179" s="68"/>
    </row>
    <row r="180" spans="3:28" ht="12.2" customHeight="1">
      <c r="C180" s="68"/>
      <c r="D180" s="68"/>
      <c r="U180" s="68"/>
      <c r="V180" s="68"/>
      <c r="W180" s="68"/>
      <c r="X180" s="68"/>
      <c r="Y180" s="68"/>
      <c r="Z180" s="68"/>
      <c r="AA180" s="68"/>
      <c r="AB180" s="68"/>
    </row>
    <row r="181" spans="3:28" ht="12.2" customHeight="1">
      <c r="C181" s="68"/>
      <c r="D181" s="68"/>
      <c r="U181" s="68"/>
      <c r="V181" s="68"/>
      <c r="W181" s="68"/>
      <c r="X181" s="68"/>
      <c r="Y181" s="68"/>
      <c r="Z181" s="68"/>
      <c r="AA181" s="68"/>
      <c r="AB181" s="68"/>
    </row>
    <row r="182" spans="3:28" ht="12.2" customHeight="1">
      <c r="C182" s="68"/>
      <c r="D182" s="68"/>
      <c r="U182" s="68"/>
      <c r="V182" s="68"/>
      <c r="W182" s="68"/>
      <c r="X182" s="68"/>
      <c r="Y182" s="68"/>
      <c r="Z182" s="68"/>
      <c r="AA182" s="68"/>
      <c r="AB182" s="68"/>
    </row>
    <row r="183" spans="3:28" ht="12.2" customHeight="1">
      <c r="C183" s="68"/>
      <c r="D183" s="68"/>
      <c r="U183" s="68"/>
      <c r="V183" s="68"/>
      <c r="W183" s="68"/>
      <c r="X183" s="68"/>
      <c r="Y183" s="68"/>
      <c r="Z183" s="68"/>
      <c r="AA183" s="68"/>
      <c r="AB183" s="68"/>
    </row>
    <row r="184" spans="3:28" ht="12.2" customHeight="1">
      <c r="C184" s="68"/>
      <c r="D184" s="68"/>
      <c r="U184" s="68"/>
      <c r="V184" s="68"/>
      <c r="W184" s="68"/>
      <c r="X184" s="68"/>
      <c r="Y184" s="68"/>
      <c r="Z184" s="68"/>
      <c r="AA184" s="68"/>
      <c r="AB184" s="68"/>
    </row>
    <row r="185" spans="3:28" ht="12.2" customHeight="1">
      <c r="C185" s="68"/>
      <c r="D185" s="68"/>
      <c r="U185" s="68"/>
      <c r="V185" s="68"/>
      <c r="W185" s="68"/>
      <c r="X185" s="68"/>
      <c r="Y185" s="68"/>
      <c r="Z185" s="68"/>
      <c r="AA185" s="68"/>
      <c r="AB185" s="68"/>
    </row>
    <row r="186" spans="3:28" ht="12.2" customHeight="1">
      <c r="C186" s="68"/>
      <c r="D186" s="68"/>
      <c r="U186" s="68"/>
      <c r="V186" s="68"/>
      <c r="W186" s="68"/>
      <c r="X186" s="68"/>
      <c r="Y186" s="68"/>
      <c r="Z186" s="68"/>
      <c r="AA186" s="68"/>
      <c r="AB186" s="68"/>
    </row>
    <row r="187" spans="3:28" ht="12.2" customHeight="1">
      <c r="C187" s="68"/>
      <c r="D187" s="68"/>
      <c r="U187" s="68"/>
      <c r="V187" s="68"/>
      <c r="W187" s="68"/>
      <c r="X187" s="68"/>
      <c r="Y187" s="68"/>
      <c r="Z187" s="68"/>
      <c r="AA187" s="68"/>
      <c r="AB187" s="68"/>
    </row>
    <row r="188" spans="3:28" ht="12.2" customHeight="1">
      <c r="C188" s="68"/>
      <c r="D188" s="68"/>
      <c r="U188" s="68"/>
      <c r="V188" s="68"/>
      <c r="W188" s="68"/>
      <c r="X188" s="68"/>
      <c r="Y188" s="68"/>
      <c r="Z188" s="68"/>
      <c r="AA188" s="68"/>
      <c r="AB188" s="68"/>
    </row>
    <row r="189" spans="3:28" ht="12.2" customHeight="1">
      <c r="C189" s="68"/>
      <c r="D189" s="68"/>
      <c r="U189" s="68"/>
      <c r="V189" s="68"/>
      <c r="W189" s="68"/>
      <c r="X189" s="68"/>
      <c r="Y189" s="68"/>
      <c r="Z189" s="68"/>
      <c r="AA189" s="68"/>
      <c r="AB189" s="68"/>
    </row>
    <row r="190" spans="3:28" ht="12.2" customHeight="1">
      <c r="C190" s="68"/>
      <c r="D190" s="68"/>
      <c r="U190" s="68"/>
      <c r="V190" s="68"/>
      <c r="W190" s="68"/>
      <c r="X190" s="68"/>
      <c r="Y190" s="68"/>
      <c r="Z190" s="68"/>
      <c r="AA190" s="68"/>
      <c r="AB190" s="68"/>
    </row>
    <row r="191" spans="3:28" ht="12.2" customHeight="1">
      <c r="C191" s="68"/>
      <c r="D191" s="68"/>
      <c r="U191" s="68"/>
      <c r="V191" s="68"/>
      <c r="W191" s="68"/>
      <c r="X191" s="68"/>
      <c r="Y191" s="68"/>
      <c r="Z191" s="68"/>
      <c r="AA191" s="68"/>
      <c r="AB191" s="68"/>
    </row>
    <row r="192" spans="3:28" ht="12.2" customHeight="1">
      <c r="C192" s="68"/>
      <c r="D192" s="68"/>
      <c r="U192" s="68"/>
      <c r="V192" s="68"/>
      <c r="W192" s="68"/>
      <c r="X192" s="68"/>
      <c r="Y192" s="68"/>
      <c r="Z192" s="68"/>
      <c r="AA192" s="68"/>
      <c r="AB192" s="68"/>
    </row>
    <row r="193" spans="3:28" ht="12.2" customHeight="1">
      <c r="C193" s="68"/>
      <c r="D193" s="68"/>
      <c r="U193" s="68"/>
      <c r="V193" s="68"/>
      <c r="W193" s="68"/>
      <c r="X193" s="68"/>
      <c r="Y193" s="68"/>
      <c r="Z193" s="68"/>
      <c r="AA193" s="68"/>
      <c r="AB193" s="68"/>
    </row>
    <row r="194" spans="3:28" ht="12.2" customHeight="1">
      <c r="C194" s="68"/>
      <c r="D194" s="68"/>
      <c r="U194" s="68"/>
      <c r="V194" s="68"/>
      <c r="W194" s="68"/>
      <c r="X194" s="68"/>
      <c r="Y194" s="68"/>
      <c r="Z194" s="68"/>
      <c r="AA194" s="68"/>
      <c r="AB194" s="68"/>
    </row>
    <row r="195" spans="3:28" ht="12.2" customHeight="1">
      <c r="C195" s="68"/>
      <c r="D195" s="68"/>
      <c r="U195" s="68"/>
      <c r="V195" s="68"/>
      <c r="W195" s="68"/>
      <c r="X195" s="68"/>
      <c r="Y195" s="68"/>
      <c r="Z195" s="68"/>
      <c r="AA195" s="68"/>
      <c r="AB195" s="68"/>
    </row>
    <row r="196" spans="3:28" ht="12.2" customHeight="1">
      <c r="C196" s="68"/>
      <c r="D196" s="68"/>
      <c r="U196" s="68"/>
      <c r="V196" s="68"/>
      <c r="W196" s="68"/>
      <c r="X196" s="68"/>
      <c r="Y196" s="68"/>
      <c r="Z196" s="68"/>
      <c r="AA196" s="68"/>
      <c r="AB196" s="68"/>
    </row>
    <row r="197" spans="3:28" ht="12.2" customHeight="1">
      <c r="C197" s="68"/>
      <c r="D197" s="68"/>
      <c r="U197" s="68"/>
      <c r="V197" s="68"/>
      <c r="W197" s="68"/>
      <c r="X197" s="68"/>
      <c r="Y197" s="68"/>
      <c r="Z197" s="68"/>
      <c r="AA197" s="68"/>
      <c r="AB197" s="68"/>
    </row>
    <row r="198" spans="3:28" ht="12.2" customHeight="1">
      <c r="C198" s="68"/>
      <c r="D198" s="68"/>
      <c r="U198" s="68"/>
      <c r="V198" s="68"/>
      <c r="W198" s="68"/>
      <c r="X198" s="68"/>
      <c r="Y198" s="68"/>
      <c r="Z198" s="68"/>
      <c r="AA198" s="68"/>
      <c r="AB198" s="68"/>
    </row>
    <row r="199" spans="3:28" ht="12.2" customHeight="1">
      <c r="C199" s="68"/>
      <c r="D199" s="68"/>
      <c r="U199" s="68"/>
      <c r="V199" s="68"/>
      <c r="W199" s="68"/>
      <c r="X199" s="68"/>
      <c r="Y199" s="68"/>
      <c r="Z199" s="68"/>
      <c r="AA199" s="68"/>
      <c r="AB199" s="68"/>
    </row>
    <row r="200" spans="3:28" ht="12.2" customHeight="1">
      <c r="C200" s="68"/>
      <c r="D200" s="68"/>
      <c r="U200" s="68"/>
      <c r="V200" s="68"/>
      <c r="W200" s="68"/>
      <c r="X200" s="68"/>
      <c r="Y200" s="68"/>
      <c r="Z200" s="68"/>
      <c r="AA200" s="68"/>
      <c r="AB200" s="68"/>
    </row>
    <row r="201" spans="3:28" ht="12.2" customHeight="1">
      <c r="C201" s="68"/>
      <c r="D201" s="68"/>
      <c r="U201" s="68"/>
      <c r="V201" s="68"/>
      <c r="W201" s="68"/>
      <c r="X201" s="68"/>
      <c r="Y201" s="68"/>
      <c r="Z201" s="68"/>
      <c r="AA201" s="68"/>
      <c r="AB201" s="68"/>
    </row>
    <row r="202" spans="3:28" ht="12.2" customHeight="1">
      <c r="C202" s="68"/>
      <c r="D202" s="68"/>
      <c r="U202" s="68"/>
      <c r="V202" s="68"/>
      <c r="W202" s="68"/>
      <c r="X202" s="68"/>
      <c r="Y202" s="68"/>
      <c r="Z202" s="68"/>
      <c r="AA202" s="68"/>
      <c r="AB202" s="68"/>
    </row>
    <row r="203" spans="3:28" ht="12.2" customHeight="1">
      <c r="C203" s="68"/>
      <c r="D203" s="68"/>
      <c r="U203" s="68"/>
      <c r="V203" s="68"/>
      <c r="W203" s="68"/>
      <c r="X203" s="68"/>
      <c r="Y203" s="68"/>
      <c r="Z203" s="68"/>
      <c r="AA203" s="68"/>
      <c r="AB203" s="68"/>
    </row>
    <row r="204" spans="3:28" ht="12.2" customHeight="1">
      <c r="C204" s="68"/>
      <c r="D204" s="68"/>
      <c r="U204" s="68"/>
      <c r="V204" s="68"/>
      <c r="W204" s="68"/>
      <c r="X204" s="68"/>
      <c r="Y204" s="68"/>
      <c r="Z204" s="68"/>
      <c r="AA204" s="68"/>
      <c r="AB204" s="68"/>
    </row>
    <row r="205" spans="3:28" ht="12.2" customHeight="1">
      <c r="C205" s="68"/>
      <c r="D205" s="68"/>
      <c r="U205" s="68"/>
      <c r="V205" s="68"/>
      <c r="W205" s="68"/>
      <c r="X205" s="68"/>
      <c r="Y205" s="68"/>
      <c r="Z205" s="68"/>
      <c r="AA205" s="68"/>
      <c r="AB205" s="68"/>
    </row>
    <row r="206" spans="3:28" ht="12.2" customHeight="1">
      <c r="C206" s="68"/>
      <c r="D206" s="68"/>
      <c r="U206" s="68"/>
      <c r="V206" s="68"/>
      <c r="W206" s="68"/>
      <c r="X206" s="68"/>
      <c r="Y206" s="68"/>
      <c r="Z206" s="68"/>
      <c r="AA206" s="68"/>
      <c r="AB206" s="68"/>
    </row>
    <row r="207" spans="3:28" ht="12.2" customHeight="1">
      <c r="C207" s="68"/>
      <c r="D207" s="68"/>
      <c r="U207" s="68"/>
      <c r="V207" s="68"/>
      <c r="W207" s="68"/>
      <c r="X207" s="68"/>
      <c r="Y207" s="68"/>
      <c r="Z207" s="68"/>
      <c r="AA207" s="68"/>
      <c r="AB207" s="68"/>
    </row>
    <row r="208" spans="3:28" ht="12.2" customHeight="1">
      <c r="C208" s="68"/>
      <c r="D208" s="68"/>
      <c r="U208" s="68"/>
      <c r="V208" s="68"/>
      <c r="W208" s="68"/>
      <c r="X208" s="68"/>
      <c r="Y208" s="68"/>
      <c r="Z208" s="68"/>
      <c r="AA208" s="68"/>
      <c r="AB208" s="68"/>
    </row>
    <row r="209" spans="3:28" ht="12.2" customHeight="1">
      <c r="C209" s="68"/>
      <c r="D209" s="68"/>
      <c r="U209" s="68"/>
      <c r="V209" s="68"/>
      <c r="W209" s="68"/>
      <c r="X209" s="68"/>
      <c r="Y209" s="68"/>
      <c r="Z209" s="68"/>
      <c r="AA209" s="68"/>
      <c r="AB209" s="68"/>
    </row>
    <row r="210" spans="3:28" ht="12.2" customHeight="1">
      <c r="C210" s="68"/>
      <c r="D210" s="68"/>
      <c r="U210" s="68"/>
      <c r="V210" s="68"/>
      <c r="W210" s="68"/>
      <c r="X210" s="68"/>
      <c r="Y210" s="68"/>
      <c r="Z210" s="68"/>
      <c r="AA210" s="68"/>
      <c r="AB210" s="68"/>
    </row>
    <row r="211" spans="3:28" ht="12.2" customHeight="1">
      <c r="C211" s="68"/>
      <c r="D211" s="68"/>
      <c r="U211" s="68"/>
      <c r="V211" s="68"/>
      <c r="W211" s="68"/>
      <c r="X211" s="68"/>
      <c r="Y211" s="68"/>
      <c r="Z211" s="68"/>
      <c r="AA211" s="68"/>
      <c r="AB211" s="68"/>
    </row>
    <row r="212" spans="3:28" ht="12.2" customHeight="1">
      <c r="C212" s="68"/>
      <c r="D212" s="68"/>
      <c r="U212" s="68"/>
      <c r="V212" s="68"/>
      <c r="W212" s="68"/>
      <c r="X212" s="68"/>
      <c r="Y212" s="68"/>
      <c r="Z212" s="68"/>
      <c r="AA212" s="68"/>
      <c r="AB212" s="68"/>
    </row>
    <row r="213" spans="3:28" ht="12.2" customHeight="1">
      <c r="C213" s="68"/>
      <c r="D213" s="68"/>
      <c r="U213" s="68"/>
      <c r="V213" s="68"/>
      <c r="W213" s="68"/>
      <c r="X213" s="68"/>
      <c r="Y213" s="68"/>
      <c r="Z213" s="68"/>
      <c r="AA213" s="68"/>
      <c r="AB213" s="68"/>
    </row>
    <row r="214" spans="3:28" ht="12.2" customHeight="1">
      <c r="C214" s="68"/>
      <c r="D214" s="68"/>
      <c r="U214" s="68"/>
      <c r="V214" s="68"/>
      <c r="W214" s="68"/>
      <c r="X214" s="68"/>
      <c r="Y214" s="68"/>
      <c r="Z214" s="68"/>
      <c r="AA214" s="68"/>
      <c r="AB214" s="68"/>
    </row>
    <row r="215" spans="3:28" ht="12.2" customHeight="1">
      <c r="C215" s="68"/>
      <c r="D215" s="68"/>
      <c r="U215" s="68"/>
      <c r="V215" s="68"/>
      <c r="W215" s="68"/>
      <c r="X215" s="68"/>
      <c r="Y215" s="68"/>
      <c r="Z215" s="68"/>
      <c r="AA215" s="68"/>
      <c r="AB215" s="68"/>
    </row>
    <row r="216" spans="3:28" ht="12.2" customHeight="1">
      <c r="C216" s="68"/>
      <c r="D216" s="68"/>
      <c r="U216" s="68"/>
      <c r="V216" s="68"/>
      <c r="W216" s="68"/>
      <c r="X216" s="68"/>
      <c r="Y216" s="68"/>
      <c r="Z216" s="68"/>
      <c r="AA216" s="68"/>
      <c r="AB216" s="68"/>
    </row>
    <row r="217" spans="3:28" ht="12.2" customHeight="1">
      <c r="C217" s="68"/>
      <c r="D217" s="68"/>
      <c r="U217" s="68"/>
      <c r="V217" s="68"/>
      <c r="W217" s="68"/>
      <c r="X217" s="68"/>
      <c r="Y217" s="68"/>
      <c r="Z217" s="68"/>
      <c r="AA217" s="68"/>
      <c r="AB217" s="68"/>
    </row>
    <row r="218" spans="3:28" ht="12.2" customHeight="1">
      <c r="C218" s="68"/>
      <c r="D218" s="68"/>
      <c r="U218" s="68"/>
      <c r="V218" s="68"/>
      <c r="W218" s="68"/>
      <c r="X218" s="68"/>
      <c r="Y218" s="68"/>
      <c r="Z218" s="68"/>
      <c r="AA218" s="68"/>
      <c r="AB218" s="68"/>
    </row>
    <row r="219" spans="3:28" ht="12.2" customHeight="1">
      <c r="C219" s="68"/>
      <c r="D219" s="68"/>
      <c r="U219" s="68"/>
      <c r="V219" s="68"/>
      <c r="W219" s="68"/>
      <c r="X219" s="68"/>
      <c r="Y219" s="68"/>
      <c r="Z219" s="68"/>
      <c r="AA219" s="68"/>
      <c r="AB219" s="68"/>
    </row>
    <row r="220" spans="3:28" ht="12.2" customHeight="1">
      <c r="C220" s="68"/>
      <c r="D220" s="68"/>
      <c r="U220" s="68"/>
      <c r="V220" s="68"/>
      <c r="W220" s="68"/>
      <c r="X220" s="68"/>
      <c r="Y220" s="68"/>
      <c r="Z220" s="68"/>
      <c r="AA220" s="68"/>
      <c r="AB220" s="68"/>
    </row>
    <row r="221" spans="3:28" ht="12.2" customHeight="1">
      <c r="C221" s="68"/>
      <c r="D221" s="68"/>
      <c r="U221" s="68"/>
      <c r="V221" s="68"/>
      <c r="W221" s="68"/>
      <c r="X221" s="68"/>
      <c r="Y221" s="68"/>
      <c r="Z221" s="68"/>
      <c r="AA221" s="68"/>
      <c r="AB221" s="68"/>
    </row>
    <row r="222" spans="3:28" ht="12.2" customHeight="1">
      <c r="C222" s="68"/>
      <c r="D222" s="68"/>
      <c r="U222" s="68"/>
      <c r="V222" s="68"/>
      <c r="W222" s="68"/>
      <c r="X222" s="68"/>
      <c r="Y222" s="68"/>
      <c r="Z222" s="68"/>
      <c r="AA222" s="68"/>
      <c r="AB222" s="68"/>
    </row>
    <row r="223" spans="3:28" ht="12.2" customHeight="1">
      <c r="C223" s="68"/>
      <c r="D223" s="68"/>
      <c r="U223" s="68"/>
      <c r="V223" s="68"/>
      <c r="W223" s="68"/>
      <c r="X223" s="68"/>
      <c r="Y223" s="68"/>
      <c r="Z223" s="68"/>
      <c r="AA223" s="68"/>
      <c r="AB223" s="68"/>
    </row>
    <row r="224" spans="3:28" ht="12.2" customHeight="1">
      <c r="C224" s="68"/>
      <c r="D224" s="68"/>
      <c r="U224" s="68"/>
      <c r="V224" s="68"/>
      <c r="W224" s="68"/>
      <c r="X224" s="68"/>
      <c r="Y224" s="68"/>
      <c r="Z224" s="68"/>
      <c r="AA224" s="68"/>
      <c r="AB224" s="68"/>
    </row>
    <row r="225" spans="3:28" ht="12.2" customHeight="1">
      <c r="C225" s="68"/>
      <c r="D225" s="68"/>
      <c r="U225" s="68"/>
      <c r="V225" s="68"/>
      <c r="W225" s="68"/>
      <c r="X225" s="68"/>
      <c r="Y225" s="68"/>
      <c r="Z225" s="68"/>
      <c r="AA225" s="68"/>
      <c r="AB225" s="68"/>
    </row>
    <row r="226" spans="3:28" ht="12.2" customHeight="1">
      <c r="C226" s="68"/>
      <c r="D226" s="68"/>
      <c r="U226" s="68"/>
      <c r="V226" s="68"/>
      <c r="W226" s="68"/>
      <c r="X226" s="68"/>
      <c r="Y226" s="68"/>
      <c r="Z226" s="68"/>
      <c r="AA226" s="68"/>
      <c r="AB226" s="68"/>
    </row>
    <row r="227" spans="3:28" ht="12.2" customHeight="1">
      <c r="C227" s="68"/>
      <c r="D227" s="68"/>
      <c r="U227" s="68"/>
      <c r="V227" s="68"/>
      <c r="W227" s="68"/>
      <c r="X227" s="68"/>
      <c r="Y227" s="68"/>
      <c r="Z227" s="68"/>
      <c r="AA227" s="68"/>
      <c r="AB227" s="68"/>
    </row>
    <row r="228" spans="3:28" ht="12.2" customHeight="1">
      <c r="C228" s="68"/>
      <c r="D228" s="68"/>
      <c r="U228" s="68"/>
      <c r="V228" s="68"/>
      <c r="W228" s="68"/>
      <c r="X228" s="68"/>
      <c r="Y228" s="68"/>
      <c r="Z228" s="68"/>
      <c r="AA228" s="68"/>
      <c r="AB228" s="68"/>
    </row>
    <row r="229" spans="3:28" ht="12.2" customHeight="1">
      <c r="C229" s="68"/>
      <c r="D229" s="68"/>
      <c r="U229" s="68"/>
      <c r="V229" s="68"/>
      <c r="W229" s="68"/>
      <c r="X229" s="68"/>
      <c r="Y229" s="68"/>
      <c r="Z229" s="68"/>
      <c r="AA229" s="68"/>
      <c r="AB229" s="68"/>
    </row>
    <row r="230" spans="3:28" ht="12.2" customHeight="1">
      <c r="C230" s="68"/>
      <c r="D230" s="68"/>
      <c r="U230" s="68"/>
      <c r="V230" s="68"/>
      <c r="W230" s="68"/>
      <c r="X230" s="68"/>
      <c r="Y230" s="68"/>
      <c r="Z230" s="68"/>
      <c r="AA230" s="68"/>
      <c r="AB230" s="68"/>
    </row>
    <row r="231" spans="3:28" ht="12.2" customHeight="1">
      <c r="C231" s="68"/>
      <c r="D231" s="68"/>
      <c r="U231" s="68"/>
      <c r="V231" s="68"/>
      <c r="W231" s="68"/>
      <c r="X231" s="68"/>
      <c r="Y231" s="68"/>
      <c r="Z231" s="68"/>
      <c r="AA231" s="68"/>
      <c r="AB231" s="68"/>
    </row>
    <row r="232" spans="3:28" ht="12.2" customHeight="1">
      <c r="C232" s="68"/>
      <c r="D232" s="68"/>
      <c r="U232" s="68"/>
      <c r="V232" s="68"/>
      <c r="W232" s="68"/>
      <c r="X232" s="68"/>
      <c r="Y232" s="68"/>
      <c r="Z232" s="68"/>
      <c r="AA232" s="68"/>
      <c r="AB232" s="68"/>
    </row>
    <row r="233" spans="3:28" ht="12.2" customHeight="1">
      <c r="C233" s="68"/>
      <c r="D233" s="68"/>
      <c r="U233" s="68"/>
      <c r="V233" s="68"/>
      <c r="W233" s="68"/>
      <c r="X233" s="68"/>
      <c r="Y233" s="68"/>
      <c r="Z233" s="68"/>
      <c r="AA233" s="68"/>
      <c r="AB233" s="68"/>
    </row>
    <row r="234" spans="3:28" ht="12.2" customHeight="1">
      <c r="C234" s="68"/>
      <c r="D234" s="68"/>
      <c r="U234" s="68"/>
      <c r="V234" s="68"/>
      <c r="W234" s="68"/>
      <c r="X234" s="68"/>
      <c r="Y234" s="68"/>
      <c r="Z234" s="68"/>
      <c r="AA234" s="68"/>
      <c r="AB234" s="68"/>
    </row>
    <row r="235" spans="3:28" ht="12.2" customHeight="1">
      <c r="C235" s="68"/>
      <c r="D235" s="68"/>
      <c r="U235" s="68"/>
      <c r="V235" s="68"/>
      <c r="W235" s="68"/>
      <c r="X235" s="68"/>
      <c r="Y235" s="68"/>
      <c r="Z235" s="68"/>
      <c r="AA235" s="68"/>
      <c r="AB235" s="68"/>
    </row>
    <row r="236" spans="3:28" ht="12.2" customHeight="1">
      <c r="C236" s="68"/>
      <c r="D236" s="68"/>
      <c r="U236" s="68"/>
      <c r="V236" s="68"/>
      <c r="W236" s="68"/>
      <c r="X236" s="68"/>
      <c r="Y236" s="68"/>
      <c r="Z236" s="68"/>
      <c r="AA236" s="68"/>
      <c r="AB236" s="68"/>
    </row>
    <row r="237" spans="3:28" ht="12.2" customHeight="1">
      <c r="C237" s="68"/>
      <c r="D237" s="68"/>
      <c r="U237" s="68"/>
      <c r="V237" s="68"/>
      <c r="W237" s="68"/>
      <c r="X237" s="68"/>
      <c r="Y237" s="68"/>
      <c r="Z237" s="68"/>
      <c r="AA237" s="68"/>
      <c r="AB237" s="68"/>
    </row>
    <row r="238" spans="3:28" ht="12.2" customHeight="1">
      <c r="C238" s="68"/>
      <c r="D238" s="68"/>
      <c r="U238" s="68"/>
      <c r="V238" s="68"/>
      <c r="W238" s="68"/>
      <c r="X238" s="68"/>
      <c r="Y238" s="68"/>
      <c r="Z238" s="68"/>
      <c r="AA238" s="68"/>
      <c r="AB238" s="68"/>
    </row>
    <row r="239" spans="3:28" ht="12.2" customHeight="1">
      <c r="C239" s="68"/>
      <c r="D239" s="68"/>
      <c r="U239" s="68"/>
      <c r="V239" s="68"/>
      <c r="W239" s="68"/>
      <c r="X239" s="68"/>
      <c r="Y239" s="68"/>
      <c r="Z239" s="68"/>
      <c r="AA239" s="68"/>
      <c r="AB239" s="68"/>
    </row>
    <row r="240" spans="3:28" ht="12.2" customHeight="1">
      <c r="C240" s="68"/>
      <c r="D240" s="68"/>
      <c r="U240" s="68"/>
      <c r="V240" s="68"/>
      <c r="W240" s="68"/>
      <c r="X240" s="68"/>
      <c r="Y240" s="68"/>
      <c r="Z240" s="68"/>
      <c r="AA240" s="68"/>
      <c r="AB240" s="68"/>
    </row>
    <row r="241" spans="3:28" ht="12.2" customHeight="1">
      <c r="C241" s="68"/>
      <c r="D241" s="68"/>
      <c r="U241" s="68"/>
      <c r="V241" s="68"/>
      <c r="W241" s="68"/>
      <c r="X241" s="68"/>
      <c r="Y241" s="68"/>
      <c r="Z241" s="68"/>
      <c r="AA241" s="68"/>
      <c r="AB241" s="68"/>
    </row>
    <row r="242" spans="3:28" ht="12.2" customHeight="1">
      <c r="C242" s="68"/>
      <c r="D242" s="68"/>
      <c r="U242" s="68"/>
      <c r="V242" s="68"/>
      <c r="W242" s="68"/>
      <c r="X242" s="68"/>
      <c r="Y242" s="68"/>
      <c r="Z242" s="68"/>
      <c r="AA242" s="68"/>
      <c r="AB242" s="68"/>
    </row>
    <row r="243" spans="3:28" ht="12.2" customHeight="1">
      <c r="C243" s="68"/>
      <c r="D243" s="68"/>
      <c r="U243" s="68"/>
      <c r="V243" s="68"/>
      <c r="W243" s="68"/>
      <c r="X243" s="68"/>
      <c r="Y243" s="68"/>
      <c r="Z243" s="68"/>
      <c r="AA243" s="68"/>
      <c r="AB243" s="68"/>
    </row>
    <row r="244" spans="3:28" ht="12.2" customHeight="1">
      <c r="C244" s="68"/>
      <c r="D244" s="68"/>
      <c r="U244" s="68"/>
      <c r="V244" s="68"/>
      <c r="W244" s="68"/>
      <c r="X244" s="68"/>
      <c r="Y244" s="68"/>
      <c r="Z244" s="68"/>
      <c r="AA244" s="68"/>
      <c r="AB244" s="68"/>
    </row>
    <row r="245" spans="3:28" ht="12.2" customHeight="1">
      <c r="C245" s="68"/>
      <c r="D245" s="68"/>
      <c r="U245" s="68"/>
      <c r="V245" s="68"/>
      <c r="W245" s="68"/>
      <c r="X245" s="68"/>
      <c r="Y245" s="68"/>
      <c r="Z245" s="68"/>
      <c r="AA245" s="68"/>
      <c r="AB245" s="68"/>
    </row>
    <row r="246" spans="3:28" ht="12.2" customHeight="1">
      <c r="C246" s="68"/>
      <c r="D246" s="68"/>
      <c r="U246" s="68"/>
      <c r="V246" s="68"/>
      <c r="W246" s="68"/>
      <c r="X246" s="68"/>
      <c r="Y246" s="68"/>
      <c r="Z246" s="68"/>
      <c r="AA246" s="68"/>
      <c r="AB246" s="68"/>
    </row>
    <row r="247" spans="3:28" ht="12.2" customHeight="1">
      <c r="C247" s="68"/>
      <c r="D247" s="68"/>
      <c r="U247" s="68"/>
      <c r="V247" s="68"/>
      <c r="W247" s="68"/>
      <c r="X247" s="68"/>
      <c r="Y247" s="68"/>
      <c r="Z247" s="68"/>
      <c r="AA247" s="68"/>
      <c r="AB247" s="68"/>
    </row>
    <row r="248" spans="3:28" ht="12.2" customHeight="1">
      <c r="C248" s="68"/>
      <c r="D248" s="68"/>
      <c r="U248" s="68"/>
      <c r="V248" s="68"/>
      <c r="W248" s="68"/>
      <c r="X248" s="68"/>
      <c r="Y248" s="68"/>
      <c r="Z248" s="68"/>
      <c r="AA248" s="68"/>
      <c r="AB248" s="68"/>
    </row>
    <row r="249" spans="3:28" ht="12.2" customHeight="1">
      <c r="C249" s="68"/>
      <c r="D249" s="68"/>
      <c r="U249" s="68"/>
      <c r="V249" s="68"/>
      <c r="W249" s="68"/>
      <c r="X249" s="68"/>
      <c r="Y249" s="68"/>
      <c r="Z249" s="68"/>
      <c r="AA249" s="68"/>
      <c r="AB249" s="68"/>
    </row>
    <row r="250" spans="3:28" ht="12.2" customHeight="1">
      <c r="C250" s="68"/>
      <c r="D250" s="68"/>
      <c r="U250" s="68"/>
      <c r="V250" s="68"/>
      <c r="W250" s="68"/>
      <c r="X250" s="68"/>
      <c r="Y250" s="68"/>
      <c r="Z250" s="68"/>
      <c r="AA250" s="68"/>
      <c r="AB250" s="68"/>
    </row>
    <row r="251" spans="3:28" ht="12.2" customHeight="1">
      <c r="C251" s="68"/>
      <c r="D251" s="68"/>
      <c r="U251" s="68"/>
      <c r="V251" s="68"/>
      <c r="W251" s="68"/>
      <c r="X251" s="68"/>
      <c r="Y251" s="68"/>
      <c r="Z251" s="68"/>
      <c r="AA251" s="68"/>
      <c r="AB251" s="68"/>
    </row>
    <row r="252" spans="3:28" ht="12.2" customHeight="1">
      <c r="C252" s="68"/>
      <c r="D252" s="68"/>
      <c r="U252" s="68"/>
      <c r="V252" s="68"/>
      <c r="W252" s="68"/>
      <c r="X252" s="68"/>
      <c r="Y252" s="68"/>
      <c r="Z252" s="68"/>
      <c r="AA252" s="68"/>
      <c r="AB252" s="68"/>
    </row>
    <row r="253" spans="3:28" ht="12.2" customHeight="1">
      <c r="C253" s="68"/>
      <c r="D253" s="68"/>
      <c r="U253" s="68"/>
      <c r="V253" s="68"/>
      <c r="W253" s="68"/>
      <c r="X253" s="68"/>
      <c r="Y253" s="68"/>
      <c r="Z253" s="68"/>
      <c r="AA253" s="68"/>
      <c r="AB253" s="68"/>
    </row>
    <row r="254" spans="3:28" ht="12.2" customHeight="1">
      <c r="C254" s="68"/>
      <c r="D254" s="68"/>
      <c r="U254" s="68"/>
      <c r="V254" s="68"/>
      <c r="W254" s="68"/>
      <c r="X254" s="68"/>
      <c r="Y254" s="68"/>
      <c r="Z254" s="68"/>
      <c r="AA254" s="68"/>
      <c r="AB254" s="68"/>
    </row>
    <row r="255" spans="3:28" ht="12.2" customHeight="1">
      <c r="C255" s="68"/>
      <c r="D255" s="68"/>
      <c r="U255" s="68"/>
      <c r="V255" s="68"/>
      <c r="W255" s="68"/>
      <c r="X255" s="68"/>
      <c r="Y255" s="68"/>
      <c r="Z255" s="68"/>
      <c r="AA255" s="68"/>
      <c r="AB255" s="68"/>
    </row>
    <row r="256" spans="3:28" ht="12.2" customHeight="1">
      <c r="C256" s="68"/>
      <c r="D256" s="68"/>
      <c r="U256" s="68"/>
      <c r="V256" s="68"/>
      <c r="W256" s="68"/>
      <c r="X256" s="68"/>
      <c r="Y256" s="68"/>
      <c r="Z256" s="68"/>
      <c r="AA256" s="68"/>
      <c r="AB256" s="68"/>
    </row>
    <row r="257" spans="3:28" ht="12.2" customHeight="1">
      <c r="C257" s="68"/>
      <c r="D257" s="68"/>
      <c r="U257" s="68"/>
      <c r="V257" s="68"/>
      <c r="W257" s="68"/>
      <c r="X257" s="68"/>
      <c r="Y257" s="68"/>
      <c r="Z257" s="68"/>
      <c r="AA257" s="68"/>
      <c r="AB257" s="68"/>
    </row>
    <row r="258" spans="3:28" ht="12.2" customHeight="1">
      <c r="C258" s="68"/>
      <c r="D258" s="68"/>
      <c r="U258" s="68"/>
      <c r="V258" s="68"/>
      <c r="W258" s="68"/>
      <c r="X258" s="68"/>
      <c r="Y258" s="68"/>
      <c r="Z258" s="68"/>
      <c r="AA258" s="68"/>
      <c r="AB258" s="68"/>
    </row>
    <row r="259" spans="3:28" ht="12.2" customHeight="1">
      <c r="C259" s="68"/>
      <c r="D259" s="68"/>
      <c r="U259" s="68"/>
      <c r="V259" s="68"/>
      <c r="W259" s="68"/>
      <c r="X259" s="68"/>
      <c r="Y259" s="68"/>
      <c r="Z259" s="68"/>
      <c r="AA259" s="68"/>
      <c r="AB259" s="68"/>
    </row>
    <row r="260" spans="3:28" ht="12.2" customHeight="1">
      <c r="C260" s="68"/>
      <c r="D260" s="68"/>
      <c r="U260" s="68"/>
      <c r="V260" s="68"/>
      <c r="W260" s="68"/>
      <c r="X260" s="68"/>
      <c r="Y260" s="68"/>
      <c r="Z260" s="68"/>
      <c r="AA260" s="68"/>
      <c r="AB260" s="68"/>
    </row>
    <row r="261" spans="3:28" ht="12.2" customHeight="1">
      <c r="C261" s="68"/>
      <c r="D261" s="68"/>
      <c r="U261" s="68"/>
      <c r="V261" s="68"/>
      <c r="W261" s="68"/>
      <c r="X261" s="68"/>
      <c r="Y261" s="68"/>
      <c r="Z261" s="68"/>
      <c r="AA261" s="68"/>
      <c r="AB261" s="68"/>
    </row>
    <row r="262" spans="3:28" ht="12.2" customHeight="1">
      <c r="C262" s="68"/>
      <c r="D262" s="68"/>
      <c r="U262" s="68"/>
      <c r="V262" s="68"/>
      <c r="W262" s="68"/>
      <c r="X262" s="68"/>
      <c r="Y262" s="68"/>
      <c r="Z262" s="68"/>
      <c r="AA262" s="68"/>
      <c r="AB262" s="68"/>
    </row>
    <row r="263" spans="3:28" ht="12.2" customHeight="1">
      <c r="C263" s="68"/>
      <c r="D263" s="68"/>
      <c r="U263" s="68"/>
      <c r="V263" s="68"/>
      <c r="W263" s="68"/>
      <c r="X263" s="68"/>
      <c r="Y263" s="68"/>
      <c r="Z263" s="68"/>
      <c r="AA263" s="68"/>
      <c r="AB263" s="68"/>
    </row>
    <row r="264" spans="3:28" ht="12.2" customHeight="1">
      <c r="C264" s="68"/>
      <c r="D264" s="68"/>
      <c r="U264" s="68"/>
      <c r="V264" s="68"/>
      <c r="W264" s="68"/>
      <c r="X264" s="68"/>
      <c r="Y264" s="68"/>
      <c r="Z264" s="68"/>
      <c r="AA264" s="68"/>
      <c r="AB264" s="68"/>
    </row>
    <row r="265" spans="3:28" ht="12.2" customHeight="1">
      <c r="C265" s="68"/>
      <c r="D265" s="68"/>
      <c r="U265" s="68"/>
      <c r="V265" s="68"/>
      <c r="W265" s="68"/>
      <c r="X265" s="68"/>
      <c r="Y265" s="68"/>
      <c r="Z265" s="68"/>
      <c r="AA265" s="68"/>
      <c r="AB265" s="68"/>
    </row>
    <row r="266" spans="3:28" ht="12.2" customHeight="1">
      <c r="C266" s="68"/>
      <c r="D266" s="68"/>
      <c r="U266" s="68"/>
      <c r="V266" s="68"/>
      <c r="W266" s="68"/>
      <c r="X266" s="68"/>
      <c r="Y266" s="68"/>
      <c r="Z266" s="68"/>
      <c r="AA266" s="68"/>
      <c r="AB266" s="68"/>
    </row>
    <row r="267" spans="3:28" ht="12.2" customHeight="1">
      <c r="C267" s="68"/>
      <c r="D267" s="68"/>
      <c r="U267" s="68"/>
      <c r="V267" s="68"/>
      <c r="W267" s="68"/>
      <c r="X267" s="68"/>
      <c r="Y267" s="68"/>
      <c r="Z267" s="68"/>
      <c r="AA267" s="68"/>
      <c r="AB267" s="68"/>
    </row>
    <row r="268" spans="3:28" ht="12.2" customHeight="1">
      <c r="C268" s="68"/>
      <c r="D268" s="68"/>
      <c r="U268" s="68"/>
      <c r="V268" s="68"/>
      <c r="W268" s="68"/>
      <c r="X268" s="68"/>
      <c r="Y268" s="68"/>
      <c r="Z268" s="68"/>
      <c r="AA268" s="68"/>
      <c r="AB268" s="68"/>
    </row>
    <row r="269" spans="3:28" ht="12.2" customHeight="1">
      <c r="C269" s="68"/>
      <c r="D269" s="68"/>
      <c r="U269" s="68"/>
      <c r="V269" s="68"/>
      <c r="W269" s="68"/>
      <c r="X269" s="68"/>
      <c r="Y269" s="68"/>
      <c r="Z269" s="68"/>
      <c r="AA269" s="68"/>
      <c r="AB269" s="68"/>
    </row>
    <row r="270" spans="3:28" ht="12.2" customHeight="1">
      <c r="C270" s="68"/>
      <c r="D270" s="68"/>
      <c r="U270" s="68"/>
      <c r="V270" s="68"/>
      <c r="W270" s="68"/>
      <c r="X270" s="68"/>
      <c r="Y270" s="68"/>
      <c r="Z270" s="68"/>
      <c r="AA270" s="68"/>
      <c r="AB270" s="68"/>
    </row>
    <row r="271" spans="3:28" ht="12.2" customHeight="1">
      <c r="C271" s="68"/>
      <c r="D271" s="68"/>
      <c r="U271" s="68"/>
      <c r="V271" s="68"/>
      <c r="W271" s="68"/>
      <c r="X271" s="68"/>
      <c r="Y271" s="68"/>
      <c r="Z271" s="68"/>
      <c r="AA271" s="68"/>
      <c r="AB271" s="68"/>
    </row>
    <row r="272" spans="3:28" ht="12.2" customHeight="1">
      <c r="C272" s="68"/>
      <c r="D272" s="68"/>
      <c r="U272" s="68"/>
      <c r="V272" s="68"/>
      <c r="W272" s="68"/>
      <c r="X272" s="68"/>
      <c r="Y272" s="68"/>
      <c r="Z272" s="68"/>
      <c r="AA272" s="68"/>
      <c r="AB272" s="68"/>
    </row>
    <row r="273" spans="3:28" ht="12.2" customHeight="1">
      <c r="C273" s="68"/>
      <c r="D273" s="68"/>
      <c r="U273" s="68"/>
      <c r="V273" s="68"/>
      <c r="W273" s="68"/>
      <c r="X273" s="68"/>
      <c r="Y273" s="68"/>
      <c r="Z273" s="68"/>
      <c r="AA273" s="68"/>
      <c r="AB273" s="68"/>
    </row>
    <row r="274" spans="3:28" ht="12.2" customHeight="1">
      <c r="C274" s="68"/>
      <c r="D274" s="68"/>
      <c r="U274" s="68"/>
      <c r="V274" s="68"/>
      <c r="W274" s="68"/>
      <c r="X274" s="68"/>
      <c r="Y274" s="68"/>
      <c r="Z274" s="68"/>
      <c r="AA274" s="68"/>
      <c r="AB274" s="68"/>
    </row>
    <row r="275" spans="3:28" ht="12.2" customHeight="1">
      <c r="C275" s="68"/>
      <c r="D275" s="68"/>
      <c r="U275" s="68"/>
      <c r="V275" s="68"/>
      <c r="W275" s="68"/>
      <c r="X275" s="68"/>
      <c r="Y275" s="68"/>
      <c r="Z275" s="68"/>
      <c r="AA275" s="68"/>
      <c r="AB275" s="68"/>
    </row>
    <row r="276" spans="3:28" ht="12.2" customHeight="1">
      <c r="C276" s="68"/>
      <c r="D276" s="68"/>
      <c r="U276" s="68"/>
      <c r="V276" s="68"/>
      <c r="W276" s="68"/>
      <c r="X276" s="68"/>
      <c r="Y276" s="68"/>
      <c r="Z276" s="68"/>
      <c r="AA276" s="68"/>
      <c r="AB276" s="68"/>
    </row>
    <row r="277" spans="3:28" ht="12.2" customHeight="1">
      <c r="C277" s="68"/>
      <c r="D277" s="68"/>
      <c r="U277" s="68"/>
      <c r="V277" s="68"/>
      <c r="W277" s="68"/>
      <c r="X277" s="68"/>
      <c r="Y277" s="68"/>
      <c r="Z277" s="68"/>
      <c r="AA277" s="68"/>
      <c r="AB277" s="68"/>
    </row>
    <row r="278" spans="3:28" ht="12.2" customHeight="1">
      <c r="C278" s="68"/>
      <c r="D278" s="68"/>
      <c r="U278" s="68"/>
      <c r="V278" s="68"/>
      <c r="W278" s="68"/>
      <c r="X278" s="68"/>
      <c r="Y278" s="68"/>
      <c r="Z278" s="68"/>
      <c r="AA278" s="68"/>
      <c r="AB278" s="68"/>
    </row>
    <row r="279" spans="3:28" ht="12.2" customHeight="1">
      <c r="C279" s="68"/>
      <c r="D279" s="68"/>
      <c r="U279" s="68"/>
      <c r="V279" s="68"/>
      <c r="W279" s="68"/>
      <c r="X279" s="68"/>
      <c r="Y279" s="68"/>
      <c r="Z279" s="68"/>
      <c r="AA279" s="68"/>
      <c r="AB279" s="68"/>
    </row>
    <row r="280" spans="3:28" ht="12.2" customHeight="1">
      <c r="C280" s="68"/>
      <c r="D280" s="68"/>
      <c r="U280" s="68"/>
      <c r="V280" s="68"/>
      <c r="W280" s="68"/>
      <c r="X280" s="68"/>
      <c r="Y280" s="68"/>
      <c r="Z280" s="68"/>
      <c r="AA280" s="68"/>
      <c r="AB280" s="68"/>
    </row>
    <row r="281" spans="3:28" ht="12.2" customHeight="1">
      <c r="C281" s="68"/>
      <c r="D281" s="68"/>
      <c r="U281" s="68"/>
      <c r="V281" s="68"/>
      <c r="W281" s="68"/>
      <c r="X281" s="68"/>
      <c r="Y281" s="68"/>
      <c r="Z281" s="68"/>
      <c r="AA281" s="68"/>
      <c r="AB281" s="68"/>
    </row>
    <row r="282" spans="3:28" ht="12.2" customHeight="1">
      <c r="C282" s="68"/>
      <c r="D282" s="68"/>
      <c r="U282" s="68"/>
      <c r="V282" s="68"/>
      <c r="W282" s="68"/>
      <c r="X282" s="68"/>
      <c r="Y282" s="68"/>
      <c r="Z282" s="68"/>
      <c r="AA282" s="68"/>
      <c r="AB282" s="68"/>
    </row>
    <row r="283" spans="3:28" ht="12.2" customHeight="1">
      <c r="C283" s="68"/>
      <c r="D283" s="68"/>
      <c r="U283" s="68"/>
      <c r="V283" s="68"/>
      <c r="W283" s="68"/>
      <c r="X283" s="68"/>
      <c r="Y283" s="68"/>
      <c r="Z283" s="68"/>
      <c r="AA283" s="68"/>
      <c r="AB283" s="68"/>
    </row>
    <row r="284" spans="3:28" ht="12.2" customHeight="1">
      <c r="C284" s="68"/>
      <c r="D284" s="68"/>
      <c r="U284" s="68"/>
      <c r="V284" s="68"/>
      <c r="W284" s="68"/>
      <c r="X284" s="68"/>
      <c r="Y284" s="68"/>
      <c r="Z284" s="68"/>
      <c r="AA284" s="68"/>
      <c r="AB284" s="68"/>
    </row>
    <row r="285" spans="3:28" ht="12.2" customHeight="1">
      <c r="C285" s="68"/>
      <c r="D285" s="68"/>
      <c r="U285" s="68"/>
      <c r="V285" s="68"/>
      <c r="W285" s="68"/>
      <c r="X285" s="68"/>
      <c r="Y285" s="68"/>
      <c r="Z285" s="68"/>
      <c r="AA285" s="68"/>
      <c r="AB285" s="68"/>
    </row>
    <row r="286" spans="3:28" ht="12.2" customHeight="1">
      <c r="C286" s="68"/>
      <c r="D286" s="68"/>
      <c r="U286" s="68"/>
      <c r="V286" s="68"/>
      <c r="W286" s="68"/>
      <c r="X286" s="68"/>
      <c r="Y286" s="68"/>
      <c r="Z286" s="68"/>
      <c r="AA286" s="68"/>
      <c r="AB286" s="68"/>
    </row>
    <row r="287" spans="3:28" ht="12.2" customHeight="1">
      <c r="C287" s="68"/>
      <c r="D287" s="68"/>
      <c r="U287" s="68"/>
      <c r="V287" s="68"/>
      <c r="W287" s="68"/>
      <c r="X287" s="68"/>
      <c r="Y287" s="68"/>
      <c r="Z287" s="68"/>
      <c r="AA287" s="68"/>
      <c r="AB287" s="68"/>
    </row>
    <row r="288" spans="3:28" ht="12.2" customHeight="1">
      <c r="C288" s="68"/>
      <c r="D288" s="68"/>
      <c r="U288" s="68"/>
      <c r="V288" s="68"/>
      <c r="W288" s="68"/>
      <c r="X288" s="68"/>
      <c r="Y288" s="68"/>
      <c r="Z288" s="68"/>
      <c r="AA288" s="68"/>
      <c r="AB288" s="68"/>
    </row>
    <row r="289" spans="3:28" ht="12.2" customHeight="1">
      <c r="C289" s="68"/>
      <c r="D289" s="68"/>
      <c r="U289" s="68"/>
      <c r="V289" s="68"/>
      <c r="W289" s="68"/>
      <c r="X289" s="68"/>
      <c r="Y289" s="68"/>
      <c r="Z289" s="68"/>
      <c r="AA289" s="68"/>
      <c r="AB289" s="68"/>
    </row>
    <row r="290" spans="3:28" ht="12.2" customHeight="1">
      <c r="C290" s="68"/>
      <c r="D290" s="68"/>
      <c r="U290" s="68"/>
      <c r="V290" s="68"/>
      <c r="W290" s="68"/>
      <c r="X290" s="68"/>
      <c r="Y290" s="68"/>
      <c r="Z290" s="68"/>
      <c r="AA290" s="68"/>
      <c r="AB290" s="68"/>
    </row>
    <row r="291" spans="3:28" ht="12.2" customHeight="1">
      <c r="C291" s="68"/>
      <c r="D291" s="68"/>
      <c r="U291" s="68"/>
      <c r="V291" s="68"/>
      <c r="W291" s="68"/>
      <c r="X291" s="68"/>
      <c r="Y291" s="68"/>
      <c r="Z291" s="68"/>
      <c r="AA291" s="68"/>
      <c r="AB291" s="68"/>
    </row>
    <row r="292" spans="3:28" ht="12.2" customHeight="1">
      <c r="C292" s="68"/>
      <c r="D292" s="68"/>
      <c r="U292" s="68"/>
      <c r="V292" s="68"/>
      <c r="W292" s="68"/>
      <c r="X292" s="68"/>
      <c r="Y292" s="68"/>
      <c r="Z292" s="68"/>
      <c r="AA292" s="68"/>
      <c r="AB292" s="68"/>
    </row>
    <row r="293" spans="3:28" ht="12.2" customHeight="1">
      <c r="C293" s="68"/>
      <c r="D293" s="68"/>
      <c r="U293" s="68"/>
      <c r="V293" s="68"/>
      <c r="W293" s="68"/>
      <c r="X293" s="68"/>
      <c r="Y293" s="68"/>
      <c r="Z293" s="68"/>
      <c r="AA293" s="68"/>
      <c r="AB293" s="68"/>
    </row>
    <row r="294" spans="3:28" ht="12.2" customHeight="1">
      <c r="C294" s="68"/>
      <c r="D294" s="68"/>
      <c r="U294" s="68"/>
      <c r="V294" s="68"/>
      <c r="W294" s="68"/>
      <c r="X294" s="68"/>
      <c r="Y294" s="68"/>
      <c r="Z294" s="68"/>
      <c r="AA294" s="68"/>
      <c r="AB294" s="68"/>
    </row>
    <row r="295" spans="3:28" ht="12.2" customHeight="1">
      <c r="C295" s="68"/>
      <c r="D295" s="68"/>
      <c r="U295" s="68"/>
      <c r="V295" s="68"/>
      <c r="W295" s="68"/>
      <c r="X295" s="68"/>
      <c r="Y295" s="68"/>
      <c r="Z295" s="68"/>
      <c r="AA295" s="68"/>
      <c r="AB295" s="68"/>
    </row>
    <row r="296" spans="3:28" ht="12.2" customHeight="1">
      <c r="C296" s="68"/>
      <c r="D296" s="68"/>
      <c r="U296" s="68"/>
      <c r="V296" s="68"/>
      <c r="W296" s="68"/>
      <c r="X296" s="68"/>
      <c r="Y296" s="68"/>
      <c r="Z296" s="68"/>
      <c r="AA296" s="68"/>
      <c r="AB296" s="68"/>
    </row>
    <row r="297" spans="3:28" ht="12.2" customHeight="1">
      <c r="C297" s="68"/>
      <c r="D297" s="68"/>
      <c r="U297" s="68"/>
      <c r="V297" s="68"/>
      <c r="W297" s="68"/>
      <c r="X297" s="68"/>
      <c r="Y297" s="68"/>
      <c r="Z297" s="68"/>
      <c r="AA297" s="68"/>
      <c r="AB297" s="68"/>
    </row>
    <row r="298" spans="3:28" ht="12.2" customHeight="1">
      <c r="C298" s="68"/>
      <c r="D298" s="68"/>
      <c r="U298" s="68"/>
      <c r="V298" s="68"/>
      <c r="W298" s="68"/>
      <c r="X298" s="68"/>
      <c r="Y298" s="68"/>
      <c r="Z298" s="68"/>
      <c r="AA298" s="68"/>
      <c r="AB298" s="68"/>
    </row>
    <row r="299" spans="3:28" ht="12.2" customHeight="1">
      <c r="C299" s="68"/>
      <c r="D299" s="68"/>
      <c r="U299" s="68"/>
      <c r="V299" s="68"/>
      <c r="W299" s="68"/>
      <c r="X299" s="68"/>
      <c r="Y299" s="68"/>
      <c r="Z299" s="68"/>
      <c r="AA299" s="68"/>
      <c r="AB299" s="68"/>
    </row>
    <row r="300" spans="3:28" ht="12.2" customHeight="1">
      <c r="C300" s="68"/>
      <c r="D300" s="68"/>
      <c r="U300" s="68"/>
      <c r="V300" s="68"/>
      <c r="W300" s="68"/>
      <c r="X300" s="68"/>
      <c r="Y300" s="68"/>
      <c r="Z300" s="68"/>
      <c r="AA300" s="68"/>
      <c r="AB300" s="68"/>
    </row>
    <row r="301" spans="3:28" ht="12.2" customHeight="1">
      <c r="C301" s="68"/>
      <c r="D301" s="68"/>
      <c r="U301" s="68"/>
      <c r="V301" s="68"/>
      <c r="W301" s="68"/>
      <c r="X301" s="68"/>
      <c r="Y301" s="68"/>
      <c r="Z301" s="68"/>
      <c r="AA301" s="68"/>
      <c r="AB301" s="68"/>
    </row>
    <row r="302" spans="3:28" ht="12.2" customHeight="1">
      <c r="C302" s="68"/>
      <c r="D302" s="68"/>
      <c r="U302" s="68"/>
      <c r="V302" s="68"/>
      <c r="W302" s="68"/>
      <c r="X302" s="68"/>
      <c r="Y302" s="68"/>
      <c r="Z302" s="68"/>
      <c r="AA302" s="68"/>
      <c r="AB302" s="68"/>
    </row>
    <row r="303" spans="3:28" ht="12.2" customHeight="1">
      <c r="C303" s="68"/>
      <c r="D303" s="68"/>
      <c r="U303" s="68"/>
      <c r="V303" s="68"/>
      <c r="W303" s="68"/>
      <c r="X303" s="68"/>
      <c r="Y303" s="68"/>
      <c r="Z303" s="68"/>
      <c r="AA303" s="68"/>
      <c r="AB303" s="68"/>
    </row>
    <row r="304" spans="3:28" ht="12.2" customHeight="1">
      <c r="C304" s="68"/>
      <c r="D304" s="68"/>
      <c r="U304" s="68"/>
      <c r="V304" s="68"/>
      <c r="W304" s="68"/>
      <c r="X304" s="68"/>
      <c r="Y304" s="68"/>
      <c r="Z304" s="68"/>
      <c r="AA304" s="68"/>
      <c r="AB304" s="68"/>
    </row>
    <row r="305" spans="3:28" ht="12.2" customHeight="1">
      <c r="C305" s="68"/>
      <c r="D305" s="68"/>
      <c r="U305" s="68"/>
      <c r="V305" s="68"/>
      <c r="W305" s="68"/>
      <c r="X305" s="68"/>
      <c r="Y305" s="68"/>
      <c r="Z305" s="68"/>
      <c r="AA305" s="68"/>
      <c r="AB305" s="68"/>
    </row>
    <row r="306" spans="3:28" ht="12.2" customHeight="1">
      <c r="C306" s="68"/>
      <c r="D306" s="68"/>
      <c r="U306" s="68"/>
      <c r="V306" s="68"/>
      <c r="W306" s="68"/>
      <c r="X306" s="68"/>
      <c r="Y306" s="68"/>
      <c r="Z306" s="68"/>
      <c r="AA306" s="68"/>
      <c r="AB306" s="68"/>
    </row>
    <row r="307" spans="3:28" ht="12.2" customHeight="1">
      <c r="C307" s="68"/>
      <c r="D307" s="68"/>
      <c r="U307" s="68"/>
      <c r="V307" s="68"/>
      <c r="W307" s="68"/>
      <c r="X307" s="68"/>
      <c r="Y307" s="68"/>
      <c r="Z307" s="68"/>
      <c r="AA307" s="68"/>
      <c r="AB307" s="68"/>
    </row>
    <row r="308" spans="3:28" ht="12.2" customHeight="1">
      <c r="C308" s="68"/>
      <c r="D308" s="68"/>
      <c r="U308" s="68"/>
      <c r="V308" s="68"/>
      <c r="W308" s="68"/>
      <c r="X308" s="68"/>
      <c r="Y308" s="68"/>
      <c r="Z308" s="68"/>
      <c r="AA308" s="68"/>
      <c r="AB308" s="68"/>
    </row>
    <row r="309" spans="3:28" ht="12.2" customHeight="1">
      <c r="C309" s="68"/>
      <c r="D309" s="68"/>
      <c r="U309" s="68"/>
      <c r="V309" s="68"/>
      <c r="W309" s="68"/>
      <c r="X309" s="68"/>
      <c r="Y309" s="68"/>
      <c r="Z309" s="68"/>
      <c r="AA309" s="68"/>
      <c r="AB309" s="68"/>
    </row>
    <row r="310" spans="3:28" ht="12.2" customHeight="1">
      <c r="C310" s="68"/>
      <c r="D310" s="68"/>
      <c r="U310" s="68"/>
      <c r="V310" s="68"/>
      <c r="W310" s="68"/>
      <c r="X310" s="68"/>
      <c r="Y310" s="68"/>
      <c r="Z310" s="68"/>
      <c r="AA310" s="68"/>
      <c r="AB310" s="68"/>
    </row>
    <row r="311" spans="3:28" ht="12.2" customHeight="1">
      <c r="C311" s="68"/>
      <c r="D311" s="68"/>
      <c r="U311" s="68"/>
      <c r="V311" s="68"/>
      <c r="W311" s="68"/>
      <c r="X311" s="68"/>
      <c r="Y311" s="68"/>
      <c r="Z311" s="68"/>
      <c r="AA311" s="68"/>
      <c r="AB311" s="68"/>
    </row>
    <row r="312" spans="3:28" ht="12.2" customHeight="1">
      <c r="C312" s="68"/>
      <c r="D312" s="68"/>
      <c r="U312" s="68"/>
      <c r="V312" s="68"/>
      <c r="W312" s="68"/>
      <c r="X312" s="68"/>
      <c r="Y312" s="68"/>
      <c r="Z312" s="68"/>
      <c r="AA312" s="68"/>
      <c r="AB312" s="68"/>
    </row>
    <row r="313" spans="3:28" ht="12.2" customHeight="1">
      <c r="C313" s="68"/>
      <c r="D313" s="68"/>
      <c r="U313" s="68"/>
      <c r="V313" s="68"/>
      <c r="W313" s="68"/>
      <c r="X313" s="68"/>
      <c r="Y313" s="68"/>
      <c r="Z313" s="68"/>
      <c r="AA313" s="68"/>
      <c r="AB313" s="68"/>
    </row>
    <row r="314" spans="3:28" ht="12.2" customHeight="1">
      <c r="C314" s="68"/>
      <c r="D314" s="68"/>
      <c r="U314" s="68"/>
      <c r="V314" s="68"/>
      <c r="W314" s="68"/>
      <c r="X314" s="68"/>
      <c r="Y314" s="68"/>
      <c r="Z314" s="68"/>
      <c r="AA314" s="68"/>
      <c r="AB314" s="68"/>
    </row>
    <row r="315" spans="3:28" ht="12.2" customHeight="1">
      <c r="C315" s="68"/>
      <c r="D315" s="68"/>
      <c r="U315" s="68"/>
      <c r="V315" s="68"/>
      <c r="W315" s="68"/>
      <c r="X315" s="68"/>
      <c r="Y315" s="68"/>
      <c r="Z315" s="68"/>
      <c r="AA315" s="68"/>
      <c r="AB315" s="68"/>
    </row>
    <row r="316" spans="3:28" ht="12.2" customHeight="1">
      <c r="C316" s="68"/>
      <c r="D316" s="68"/>
      <c r="U316" s="68"/>
      <c r="V316" s="68"/>
      <c r="W316" s="68"/>
      <c r="X316" s="68"/>
      <c r="Y316" s="68"/>
      <c r="Z316" s="68"/>
      <c r="AA316" s="68"/>
      <c r="AB316" s="68"/>
    </row>
    <row r="317" spans="3:28" ht="12.2" customHeight="1">
      <c r="C317" s="68"/>
      <c r="D317" s="68"/>
      <c r="U317" s="68"/>
      <c r="V317" s="68"/>
      <c r="W317" s="68"/>
      <c r="X317" s="68"/>
      <c r="Y317" s="68"/>
      <c r="Z317" s="68"/>
      <c r="AA317" s="68"/>
      <c r="AB317" s="68"/>
    </row>
    <row r="318" spans="3:28" ht="12.2" customHeight="1">
      <c r="C318" s="68"/>
      <c r="D318" s="68"/>
      <c r="U318" s="68"/>
      <c r="V318" s="68"/>
      <c r="W318" s="68"/>
      <c r="X318" s="68"/>
      <c r="Y318" s="68"/>
      <c r="Z318" s="68"/>
      <c r="AA318" s="68"/>
      <c r="AB318" s="68"/>
    </row>
    <row r="319" spans="3:28" ht="12.2" customHeight="1">
      <c r="C319" s="68"/>
      <c r="D319" s="68"/>
      <c r="U319" s="68"/>
      <c r="V319" s="68"/>
      <c r="W319" s="68"/>
      <c r="X319" s="68"/>
      <c r="Y319" s="68"/>
      <c r="Z319" s="68"/>
      <c r="AA319" s="68"/>
      <c r="AB319" s="68"/>
    </row>
    <row r="320" spans="3:28" ht="12.2" customHeight="1">
      <c r="C320" s="68"/>
      <c r="D320" s="68"/>
      <c r="U320" s="68"/>
      <c r="V320" s="68"/>
      <c r="W320" s="68"/>
      <c r="X320" s="68"/>
      <c r="Y320" s="68"/>
      <c r="Z320" s="68"/>
      <c r="AA320" s="68"/>
      <c r="AB320" s="68"/>
    </row>
    <row r="321" spans="3:28" ht="12.2" customHeight="1">
      <c r="C321" s="68"/>
      <c r="D321" s="68"/>
      <c r="U321" s="68"/>
      <c r="V321" s="68"/>
      <c r="W321" s="68"/>
      <c r="X321" s="68"/>
      <c r="Y321" s="68"/>
      <c r="Z321" s="68"/>
      <c r="AA321" s="68"/>
      <c r="AB321" s="68"/>
    </row>
    <row r="322" spans="3:28" ht="12.2" customHeight="1">
      <c r="C322" s="68"/>
      <c r="D322" s="68"/>
      <c r="U322" s="68"/>
      <c r="V322" s="68"/>
      <c r="W322" s="68"/>
      <c r="X322" s="68"/>
      <c r="Y322" s="68"/>
      <c r="Z322" s="68"/>
      <c r="AA322" s="68"/>
      <c r="AB322" s="68"/>
    </row>
    <row r="323" spans="3:28" ht="12.2" customHeight="1">
      <c r="C323" s="68"/>
      <c r="D323" s="68"/>
      <c r="U323" s="68"/>
      <c r="V323" s="68"/>
      <c r="W323" s="68"/>
      <c r="X323" s="68"/>
      <c r="Y323" s="68"/>
      <c r="Z323" s="68"/>
      <c r="AA323" s="68"/>
      <c r="AB323" s="68"/>
    </row>
    <row r="324" spans="3:28" ht="12.2" customHeight="1">
      <c r="C324" s="68"/>
      <c r="D324" s="68"/>
      <c r="U324" s="68"/>
      <c r="V324" s="68"/>
      <c r="W324" s="68"/>
      <c r="X324" s="68"/>
      <c r="Y324" s="68"/>
      <c r="Z324" s="68"/>
      <c r="AA324" s="68"/>
      <c r="AB324" s="68"/>
    </row>
    <row r="325" spans="3:28" ht="12.2" customHeight="1">
      <c r="C325" s="68"/>
      <c r="D325" s="68"/>
      <c r="U325" s="68"/>
      <c r="V325" s="68"/>
      <c r="W325" s="68"/>
      <c r="X325" s="68"/>
      <c r="Y325" s="68"/>
      <c r="Z325" s="68"/>
      <c r="AA325" s="68"/>
      <c r="AB325" s="68"/>
    </row>
    <row r="326" spans="3:28" ht="12.2" customHeight="1">
      <c r="C326" s="68"/>
      <c r="D326" s="68"/>
      <c r="U326" s="68"/>
      <c r="V326" s="68"/>
      <c r="W326" s="68"/>
      <c r="X326" s="68"/>
      <c r="Y326" s="68"/>
      <c r="Z326" s="68"/>
      <c r="AA326" s="68"/>
      <c r="AB326" s="68"/>
    </row>
    <row r="327" spans="3:28" ht="12.2" customHeight="1">
      <c r="C327" s="68"/>
      <c r="D327" s="68"/>
      <c r="U327" s="68"/>
      <c r="V327" s="68"/>
      <c r="W327" s="68"/>
      <c r="X327" s="68"/>
      <c r="Y327" s="68"/>
      <c r="Z327" s="68"/>
      <c r="AA327" s="68"/>
      <c r="AB327" s="68"/>
    </row>
    <row r="328" spans="3:28" ht="12.2" customHeight="1">
      <c r="C328" s="68"/>
      <c r="D328" s="68"/>
      <c r="U328" s="68"/>
      <c r="V328" s="68"/>
      <c r="W328" s="68"/>
      <c r="X328" s="68"/>
      <c r="Y328" s="68"/>
      <c r="Z328" s="68"/>
      <c r="AA328" s="68"/>
      <c r="AB328" s="68"/>
    </row>
    <row r="329" spans="3:28" ht="12.2" customHeight="1">
      <c r="C329" s="68"/>
      <c r="D329" s="68"/>
      <c r="U329" s="68"/>
      <c r="V329" s="68"/>
      <c r="W329" s="68"/>
      <c r="X329" s="68"/>
      <c r="Y329" s="68"/>
      <c r="Z329" s="68"/>
      <c r="AA329" s="68"/>
      <c r="AB329" s="68"/>
    </row>
    <row r="330" spans="3:28" ht="12.2" customHeight="1">
      <c r="C330" s="68"/>
      <c r="D330" s="68"/>
      <c r="U330" s="68"/>
      <c r="V330" s="68"/>
      <c r="W330" s="68"/>
      <c r="X330" s="68"/>
      <c r="Y330" s="68"/>
      <c r="Z330" s="68"/>
      <c r="AA330" s="68"/>
      <c r="AB330" s="68"/>
    </row>
    <row r="331" spans="3:28" ht="12.2" customHeight="1">
      <c r="C331" s="68"/>
      <c r="D331" s="68"/>
      <c r="U331" s="68"/>
      <c r="V331" s="68"/>
      <c r="W331" s="68"/>
      <c r="X331" s="68"/>
      <c r="Y331" s="68"/>
      <c r="Z331" s="68"/>
      <c r="AA331" s="68"/>
      <c r="AB331" s="68"/>
    </row>
    <row r="332" spans="3:28" ht="12.2" customHeight="1">
      <c r="C332" s="68"/>
      <c r="D332" s="68"/>
      <c r="U332" s="68"/>
      <c r="V332" s="68"/>
      <c r="W332" s="68"/>
      <c r="X332" s="68"/>
      <c r="Y332" s="68"/>
      <c r="Z332" s="68"/>
      <c r="AA332" s="68"/>
      <c r="AB332" s="68"/>
    </row>
    <row r="333" spans="3:28" ht="12.2" customHeight="1">
      <c r="C333" s="68"/>
      <c r="D333" s="68"/>
      <c r="U333" s="68"/>
      <c r="V333" s="68"/>
      <c r="W333" s="68"/>
      <c r="X333" s="68"/>
      <c r="Y333" s="68"/>
      <c r="Z333" s="68"/>
      <c r="AA333" s="68"/>
      <c r="AB333" s="68"/>
    </row>
    <row r="334" spans="3:28" ht="12.2" customHeight="1">
      <c r="C334" s="68"/>
      <c r="D334" s="68"/>
      <c r="U334" s="68"/>
      <c r="V334" s="68"/>
      <c r="W334" s="68"/>
      <c r="X334" s="68"/>
      <c r="Y334" s="68"/>
      <c r="Z334" s="68"/>
      <c r="AA334" s="68"/>
      <c r="AB334" s="68"/>
    </row>
    <row r="335" spans="3:28" ht="12.2" customHeight="1">
      <c r="C335" s="68"/>
      <c r="D335" s="68"/>
      <c r="U335" s="68"/>
      <c r="V335" s="68"/>
      <c r="W335" s="68"/>
      <c r="X335" s="68"/>
      <c r="Y335" s="68"/>
      <c r="Z335" s="68"/>
      <c r="AA335" s="68"/>
      <c r="AB335" s="68"/>
    </row>
    <row r="336" spans="3:28" ht="12.2" customHeight="1">
      <c r="C336" s="68"/>
      <c r="D336" s="68"/>
      <c r="U336" s="68"/>
      <c r="V336" s="68"/>
      <c r="W336" s="68"/>
      <c r="X336" s="68"/>
      <c r="Y336" s="68"/>
      <c r="Z336" s="68"/>
      <c r="AA336" s="68"/>
      <c r="AB336" s="68"/>
    </row>
    <row r="337" spans="3:28" ht="12.2" customHeight="1">
      <c r="C337" s="68"/>
      <c r="D337" s="68"/>
      <c r="U337" s="68"/>
      <c r="V337" s="68"/>
      <c r="W337" s="68"/>
      <c r="X337" s="68"/>
      <c r="Y337" s="68"/>
      <c r="Z337" s="68"/>
      <c r="AA337" s="68"/>
      <c r="AB337" s="68"/>
    </row>
    <row r="338" spans="3:28" ht="12.2" customHeight="1">
      <c r="C338" s="68"/>
      <c r="D338" s="68"/>
      <c r="U338" s="68"/>
      <c r="V338" s="68"/>
      <c r="W338" s="68"/>
      <c r="X338" s="68"/>
      <c r="Y338" s="68"/>
      <c r="Z338" s="68"/>
      <c r="AA338" s="68"/>
      <c r="AB338" s="68"/>
    </row>
    <row r="339" spans="3:28" ht="12.2" customHeight="1">
      <c r="C339" s="68"/>
      <c r="D339" s="68"/>
      <c r="U339" s="68"/>
      <c r="V339" s="68"/>
      <c r="W339" s="68"/>
      <c r="X339" s="68"/>
      <c r="Y339" s="68"/>
      <c r="Z339" s="68"/>
      <c r="AA339" s="68"/>
      <c r="AB339" s="68"/>
    </row>
    <row r="340" spans="3:28" ht="12.2" customHeight="1">
      <c r="C340" s="68"/>
      <c r="D340" s="68"/>
      <c r="U340" s="68"/>
      <c r="V340" s="68"/>
      <c r="W340" s="68"/>
      <c r="X340" s="68"/>
      <c r="Y340" s="68"/>
      <c r="Z340" s="68"/>
      <c r="AA340" s="68"/>
      <c r="AB340" s="68"/>
    </row>
    <row r="341" spans="3:28" ht="12.2" customHeight="1">
      <c r="C341" s="68"/>
      <c r="D341" s="68"/>
      <c r="U341" s="68"/>
      <c r="V341" s="68"/>
      <c r="W341" s="68"/>
      <c r="X341" s="68"/>
      <c r="Y341" s="68"/>
      <c r="Z341" s="68"/>
      <c r="AA341" s="68"/>
      <c r="AB341" s="68"/>
    </row>
    <row r="342" spans="3:28" ht="12.2" customHeight="1">
      <c r="C342" s="68"/>
      <c r="D342" s="68"/>
      <c r="U342" s="68"/>
      <c r="V342" s="68"/>
      <c r="W342" s="68"/>
      <c r="X342" s="68"/>
      <c r="Y342" s="68"/>
      <c r="Z342" s="68"/>
      <c r="AA342" s="68"/>
      <c r="AB342" s="68"/>
    </row>
    <row r="343" spans="3:28" ht="12.2" customHeight="1">
      <c r="C343" s="68"/>
      <c r="D343" s="68"/>
      <c r="U343" s="68"/>
      <c r="V343" s="68"/>
      <c r="W343" s="68"/>
      <c r="X343" s="68"/>
      <c r="Y343" s="68"/>
      <c r="Z343" s="68"/>
      <c r="AA343" s="68"/>
      <c r="AB343" s="68"/>
    </row>
    <row r="344" spans="3:28" ht="12.2" customHeight="1">
      <c r="C344" s="68"/>
      <c r="D344" s="68"/>
      <c r="U344" s="68"/>
      <c r="V344" s="68"/>
      <c r="W344" s="68"/>
      <c r="X344" s="68"/>
      <c r="Y344" s="68"/>
      <c r="Z344" s="68"/>
      <c r="AA344" s="68"/>
      <c r="AB344" s="68"/>
    </row>
    <row r="345" spans="3:28" ht="12.2" customHeight="1">
      <c r="C345" s="68"/>
      <c r="D345" s="68"/>
      <c r="U345" s="68"/>
      <c r="V345" s="68"/>
      <c r="W345" s="68"/>
      <c r="X345" s="68"/>
      <c r="Y345" s="68"/>
      <c r="Z345" s="68"/>
      <c r="AA345" s="68"/>
      <c r="AB345" s="68"/>
    </row>
    <row r="346" spans="3:28" ht="12.2" customHeight="1">
      <c r="C346" s="68"/>
      <c r="D346" s="68"/>
      <c r="U346" s="68"/>
      <c r="V346" s="68"/>
      <c r="W346" s="68"/>
      <c r="X346" s="68"/>
      <c r="Y346" s="68"/>
      <c r="Z346" s="68"/>
      <c r="AA346" s="68"/>
      <c r="AB346" s="68"/>
    </row>
    <row r="347" spans="3:28" ht="12.2" customHeight="1">
      <c r="C347" s="68"/>
      <c r="D347" s="68"/>
      <c r="U347" s="68"/>
      <c r="V347" s="68"/>
      <c r="W347" s="68"/>
      <c r="X347" s="68"/>
      <c r="Y347" s="68"/>
      <c r="Z347" s="68"/>
      <c r="AA347" s="68"/>
      <c r="AB347" s="68"/>
    </row>
    <row r="348" spans="3:28" ht="12.2" customHeight="1">
      <c r="C348" s="68"/>
      <c r="D348" s="68"/>
      <c r="U348" s="68"/>
      <c r="V348" s="68"/>
      <c r="W348" s="68"/>
      <c r="X348" s="68"/>
      <c r="Y348" s="68"/>
      <c r="Z348" s="68"/>
      <c r="AA348" s="68"/>
      <c r="AB348" s="68"/>
    </row>
    <row r="349" spans="3:28" ht="12.2" customHeight="1">
      <c r="C349" s="68"/>
      <c r="D349" s="68"/>
      <c r="U349" s="68"/>
      <c r="V349" s="68"/>
      <c r="W349" s="68"/>
      <c r="X349" s="68"/>
      <c r="Y349" s="68"/>
      <c r="Z349" s="68"/>
      <c r="AA349" s="68"/>
      <c r="AB349" s="68"/>
    </row>
    <row r="350" spans="3:28" ht="12.2" customHeight="1">
      <c r="C350" s="68"/>
      <c r="D350" s="68"/>
      <c r="U350" s="68"/>
      <c r="V350" s="68"/>
      <c r="W350" s="68"/>
      <c r="X350" s="68"/>
      <c r="Y350" s="68"/>
      <c r="Z350" s="68"/>
      <c r="AA350" s="68"/>
      <c r="AB350" s="68"/>
    </row>
    <row r="351" spans="3:28" ht="12.2" customHeight="1">
      <c r="C351" s="68"/>
      <c r="D351" s="68"/>
      <c r="U351" s="68"/>
      <c r="V351" s="68"/>
      <c r="W351" s="68"/>
      <c r="X351" s="68"/>
      <c r="Y351" s="68"/>
      <c r="Z351" s="68"/>
      <c r="AA351" s="68"/>
      <c r="AB351" s="68"/>
    </row>
    <row r="352" spans="3:28" ht="12.2" customHeight="1">
      <c r="C352" s="68"/>
      <c r="D352" s="68"/>
      <c r="U352" s="68"/>
      <c r="V352" s="68"/>
      <c r="W352" s="68"/>
      <c r="X352" s="68"/>
      <c r="Y352" s="68"/>
      <c r="Z352" s="68"/>
      <c r="AA352" s="68"/>
      <c r="AB352" s="68"/>
    </row>
    <row r="353" spans="3:28" ht="12.2" customHeight="1">
      <c r="C353" s="68"/>
      <c r="D353" s="68"/>
      <c r="U353" s="68"/>
      <c r="V353" s="68"/>
      <c r="W353" s="68"/>
      <c r="X353" s="68"/>
      <c r="Y353" s="68"/>
      <c r="Z353" s="68"/>
      <c r="AA353" s="68"/>
      <c r="AB353" s="68"/>
    </row>
    <row r="354" spans="3:28" ht="12.2" customHeight="1">
      <c r="C354" s="68"/>
      <c r="D354" s="68"/>
      <c r="U354" s="68"/>
      <c r="V354" s="68"/>
      <c r="W354" s="68"/>
      <c r="X354" s="68"/>
      <c r="Y354" s="68"/>
      <c r="Z354" s="68"/>
      <c r="AA354" s="68"/>
      <c r="AB354" s="68"/>
    </row>
    <row r="355" spans="3:28" ht="12.2" customHeight="1">
      <c r="C355" s="68"/>
      <c r="D355" s="68"/>
      <c r="U355" s="68"/>
      <c r="V355" s="68"/>
      <c r="W355" s="68"/>
      <c r="X355" s="68"/>
      <c r="Y355" s="68"/>
      <c r="Z355" s="68"/>
      <c r="AA355" s="68"/>
      <c r="AB355" s="68"/>
    </row>
    <row r="356" spans="3:28" ht="12.2" customHeight="1">
      <c r="C356" s="68"/>
      <c r="D356" s="68"/>
      <c r="U356" s="68"/>
      <c r="V356" s="68"/>
      <c r="W356" s="68"/>
      <c r="X356" s="68"/>
      <c r="Y356" s="68"/>
      <c r="Z356" s="68"/>
      <c r="AA356" s="68"/>
      <c r="AB356" s="68"/>
    </row>
    <row r="357" spans="3:28" ht="12.2" customHeight="1">
      <c r="C357" s="68"/>
      <c r="D357" s="68"/>
      <c r="U357" s="68"/>
      <c r="V357" s="68"/>
      <c r="W357" s="68"/>
      <c r="X357" s="68"/>
      <c r="Y357" s="68"/>
      <c r="Z357" s="68"/>
      <c r="AA357" s="68"/>
      <c r="AB357" s="68"/>
    </row>
    <row r="358" spans="3:28" ht="12.2" customHeight="1">
      <c r="C358" s="68"/>
      <c r="D358" s="68"/>
      <c r="U358" s="68"/>
      <c r="V358" s="68"/>
      <c r="W358" s="68"/>
      <c r="X358" s="68"/>
      <c r="Y358" s="68"/>
      <c r="Z358" s="68"/>
      <c r="AA358" s="68"/>
      <c r="AB358" s="68"/>
    </row>
    <row r="359" spans="3:28" ht="12.2" customHeight="1">
      <c r="C359" s="68"/>
      <c r="D359" s="68"/>
      <c r="U359" s="68"/>
      <c r="V359" s="68"/>
      <c r="W359" s="68"/>
      <c r="X359" s="68"/>
      <c r="Y359" s="68"/>
      <c r="Z359" s="68"/>
      <c r="AA359" s="68"/>
      <c r="AB359" s="68"/>
    </row>
    <row r="360" spans="3:28" ht="12.2" customHeight="1">
      <c r="C360" s="68"/>
      <c r="D360" s="68"/>
      <c r="U360" s="68"/>
      <c r="V360" s="68"/>
      <c r="W360" s="68"/>
      <c r="X360" s="68"/>
      <c r="Y360" s="68"/>
      <c r="Z360" s="68"/>
      <c r="AA360" s="68"/>
      <c r="AB360" s="68"/>
    </row>
    <row r="361" spans="3:28" ht="12.2" customHeight="1">
      <c r="C361" s="68"/>
      <c r="D361" s="68"/>
      <c r="U361" s="68"/>
      <c r="V361" s="68"/>
      <c r="W361" s="68"/>
      <c r="X361" s="68"/>
      <c r="Y361" s="68"/>
      <c r="Z361" s="68"/>
      <c r="AA361" s="68"/>
      <c r="AB361" s="68"/>
    </row>
    <row r="362" spans="3:28" ht="12.2" customHeight="1">
      <c r="C362" s="68"/>
      <c r="D362" s="68"/>
      <c r="U362" s="68"/>
      <c r="V362" s="68"/>
      <c r="W362" s="68"/>
      <c r="X362" s="68"/>
      <c r="Y362" s="68"/>
      <c r="Z362" s="68"/>
      <c r="AA362" s="68"/>
      <c r="AB362" s="68"/>
    </row>
    <row r="363" spans="3:28" ht="12.2" customHeight="1">
      <c r="C363" s="68"/>
      <c r="D363" s="68"/>
      <c r="U363" s="68"/>
      <c r="V363" s="68"/>
      <c r="W363" s="68"/>
      <c r="X363" s="68"/>
      <c r="Y363" s="68"/>
      <c r="Z363" s="68"/>
      <c r="AA363" s="68"/>
      <c r="AB363" s="68"/>
    </row>
    <row r="364" spans="3:28" ht="12.2" customHeight="1">
      <c r="C364" s="68"/>
      <c r="D364" s="68"/>
      <c r="U364" s="68"/>
      <c r="V364" s="68"/>
      <c r="W364" s="68"/>
      <c r="X364" s="68"/>
      <c r="Y364" s="68"/>
      <c r="Z364" s="68"/>
      <c r="AA364" s="68"/>
      <c r="AB364" s="68"/>
    </row>
    <row r="365" spans="3:28" ht="12.2" customHeight="1">
      <c r="C365" s="68"/>
      <c r="D365" s="68"/>
      <c r="U365" s="68"/>
      <c r="V365" s="68"/>
      <c r="W365" s="68"/>
      <c r="X365" s="68"/>
      <c r="Y365" s="68"/>
      <c r="Z365" s="68"/>
      <c r="AA365" s="68"/>
      <c r="AB365" s="68"/>
    </row>
    <row r="366" spans="3:28" ht="12.2" customHeight="1">
      <c r="C366" s="68"/>
      <c r="D366" s="68"/>
      <c r="U366" s="68"/>
      <c r="V366" s="68"/>
      <c r="W366" s="68"/>
      <c r="X366" s="68"/>
      <c r="Y366" s="68"/>
      <c r="Z366" s="68"/>
      <c r="AA366" s="68"/>
      <c r="AB366" s="68"/>
    </row>
    <row r="367" spans="3:28" ht="12.2" customHeight="1">
      <c r="C367" s="68"/>
      <c r="D367" s="68"/>
      <c r="U367" s="68"/>
      <c r="V367" s="68"/>
      <c r="W367" s="68"/>
      <c r="X367" s="68"/>
      <c r="Y367" s="68"/>
      <c r="Z367" s="68"/>
      <c r="AA367" s="68"/>
      <c r="AB367" s="68"/>
    </row>
    <row r="368" spans="3:28" ht="12.2" customHeight="1">
      <c r="C368" s="68"/>
      <c r="D368" s="68"/>
      <c r="U368" s="68"/>
      <c r="V368" s="68"/>
      <c r="W368" s="68"/>
      <c r="X368" s="68"/>
      <c r="Y368" s="68"/>
      <c r="Z368" s="68"/>
      <c r="AA368" s="68"/>
      <c r="AB368" s="68"/>
    </row>
    <row r="369" spans="3:28" ht="12.2" customHeight="1">
      <c r="C369" s="68"/>
      <c r="D369" s="68"/>
      <c r="U369" s="68"/>
      <c r="V369" s="68"/>
      <c r="W369" s="68"/>
      <c r="X369" s="68"/>
      <c r="Y369" s="68"/>
      <c r="Z369" s="68"/>
      <c r="AA369" s="68"/>
      <c r="AB369" s="68"/>
    </row>
    <row r="370" spans="3:28" ht="12.2" customHeight="1">
      <c r="C370" s="68"/>
      <c r="D370" s="68"/>
      <c r="U370" s="68"/>
      <c r="V370" s="68"/>
      <c r="W370" s="68"/>
      <c r="X370" s="68"/>
      <c r="Y370" s="68"/>
      <c r="Z370" s="68"/>
      <c r="AA370" s="68"/>
      <c r="AB370" s="68"/>
    </row>
    <row r="371" spans="3:28" ht="12.2" customHeight="1">
      <c r="C371" s="68"/>
      <c r="D371" s="68"/>
      <c r="U371" s="68"/>
      <c r="V371" s="68"/>
      <c r="W371" s="68"/>
      <c r="X371" s="68"/>
      <c r="Y371" s="68"/>
      <c r="Z371" s="68"/>
      <c r="AA371" s="68"/>
      <c r="AB371" s="68"/>
    </row>
    <row r="372" spans="3:28" ht="12.2" customHeight="1">
      <c r="C372" s="68"/>
      <c r="D372" s="68"/>
      <c r="U372" s="68"/>
      <c r="V372" s="68"/>
      <c r="W372" s="68"/>
      <c r="X372" s="68"/>
      <c r="Y372" s="68"/>
      <c r="Z372" s="68"/>
      <c r="AA372" s="68"/>
      <c r="AB372" s="68"/>
    </row>
    <row r="373" spans="3:28" ht="12.2" customHeight="1">
      <c r="C373" s="68"/>
      <c r="D373" s="68"/>
      <c r="U373" s="68"/>
      <c r="V373" s="68"/>
      <c r="W373" s="68"/>
      <c r="X373" s="68"/>
      <c r="Y373" s="68"/>
      <c r="Z373" s="68"/>
      <c r="AA373" s="68"/>
      <c r="AB373" s="68"/>
    </row>
    <row r="374" spans="3:28" ht="12.2" customHeight="1">
      <c r="C374" s="68"/>
      <c r="D374" s="68"/>
      <c r="U374" s="68"/>
      <c r="V374" s="68"/>
      <c r="W374" s="68"/>
      <c r="X374" s="68"/>
      <c r="Y374" s="68"/>
      <c r="Z374" s="68"/>
      <c r="AA374" s="68"/>
      <c r="AB374" s="68"/>
    </row>
    <row r="375" spans="3:28" ht="12.2" customHeight="1">
      <c r="C375" s="68"/>
      <c r="D375" s="68"/>
      <c r="U375" s="68"/>
      <c r="V375" s="68"/>
      <c r="W375" s="68"/>
      <c r="X375" s="68"/>
      <c r="Y375" s="68"/>
      <c r="Z375" s="68"/>
      <c r="AA375" s="68"/>
      <c r="AB375" s="68"/>
    </row>
    <row r="376" spans="3:28" ht="12.2" customHeight="1">
      <c r="C376" s="68"/>
      <c r="D376" s="68"/>
      <c r="U376" s="68"/>
      <c r="V376" s="68"/>
      <c r="W376" s="68"/>
      <c r="X376" s="68"/>
      <c r="Y376" s="68"/>
      <c r="Z376" s="68"/>
      <c r="AA376" s="68"/>
      <c r="AB376" s="68"/>
    </row>
    <row r="377" spans="3:28" ht="12.2" customHeight="1">
      <c r="C377" s="68"/>
      <c r="D377" s="68"/>
      <c r="U377" s="68"/>
      <c r="V377" s="68"/>
      <c r="W377" s="68"/>
      <c r="X377" s="68"/>
      <c r="Y377" s="68"/>
      <c r="Z377" s="68"/>
      <c r="AA377" s="68"/>
      <c r="AB377" s="68"/>
    </row>
    <row r="378" spans="3:28" ht="12.2" customHeight="1">
      <c r="C378" s="68"/>
      <c r="D378" s="68"/>
      <c r="U378" s="68"/>
      <c r="V378" s="68"/>
      <c r="W378" s="68"/>
      <c r="X378" s="68"/>
      <c r="Y378" s="68"/>
      <c r="Z378" s="68"/>
      <c r="AA378" s="68"/>
      <c r="AB378" s="68"/>
    </row>
    <row r="379" spans="3:28" ht="12.2" customHeight="1">
      <c r="C379" s="68"/>
      <c r="D379" s="68"/>
      <c r="U379" s="68"/>
      <c r="V379" s="68"/>
      <c r="W379" s="68"/>
      <c r="X379" s="68"/>
      <c r="Y379" s="68"/>
      <c r="Z379" s="68"/>
      <c r="AA379" s="68"/>
      <c r="AB379" s="68"/>
    </row>
    <row r="380" spans="3:28" ht="12.2" customHeight="1">
      <c r="C380" s="68"/>
      <c r="D380" s="68"/>
      <c r="U380" s="68"/>
      <c r="V380" s="68"/>
      <c r="W380" s="68"/>
      <c r="X380" s="68"/>
      <c r="Y380" s="68"/>
      <c r="Z380" s="68"/>
      <c r="AA380" s="68"/>
      <c r="AB380" s="68"/>
    </row>
    <row r="381" spans="3:28" ht="12.2" customHeight="1">
      <c r="C381" s="68"/>
      <c r="D381" s="68"/>
      <c r="U381" s="68"/>
      <c r="V381" s="68"/>
      <c r="W381" s="68"/>
      <c r="X381" s="68"/>
      <c r="Y381" s="68"/>
      <c r="Z381" s="68"/>
      <c r="AA381" s="68"/>
      <c r="AB381" s="68"/>
    </row>
    <row r="382" spans="3:28" ht="12.2" customHeight="1">
      <c r="C382" s="68"/>
      <c r="D382" s="68"/>
      <c r="U382" s="68"/>
      <c r="V382" s="68"/>
      <c r="W382" s="68"/>
      <c r="X382" s="68"/>
      <c r="Y382" s="68"/>
      <c r="Z382" s="68"/>
      <c r="AA382" s="68"/>
      <c r="AB382" s="68"/>
    </row>
    <row r="383" spans="3:28" ht="12.2" customHeight="1">
      <c r="C383" s="68"/>
      <c r="D383" s="68"/>
      <c r="U383" s="68"/>
      <c r="V383" s="68"/>
      <c r="W383" s="68"/>
      <c r="X383" s="68"/>
      <c r="Y383" s="68"/>
      <c r="Z383" s="68"/>
      <c r="AA383" s="68"/>
      <c r="AB383" s="68"/>
    </row>
    <row r="384" spans="3:28" ht="12.2" customHeight="1">
      <c r="C384" s="68"/>
      <c r="D384" s="68"/>
      <c r="U384" s="68"/>
      <c r="V384" s="68"/>
      <c r="W384" s="68"/>
      <c r="X384" s="68"/>
      <c r="Y384" s="68"/>
      <c r="Z384" s="68"/>
      <c r="AA384" s="68"/>
      <c r="AB384" s="68"/>
    </row>
    <row r="385" spans="3:28" ht="12.2" customHeight="1">
      <c r="C385" s="68"/>
      <c r="D385" s="68"/>
      <c r="U385" s="68"/>
      <c r="V385" s="68"/>
      <c r="W385" s="68"/>
      <c r="X385" s="68"/>
      <c r="Y385" s="68"/>
      <c r="Z385" s="68"/>
      <c r="AA385" s="68"/>
      <c r="AB385" s="68"/>
    </row>
    <row r="386" spans="3:28" ht="12.2" customHeight="1">
      <c r="C386" s="68"/>
      <c r="D386" s="68"/>
      <c r="U386" s="68"/>
      <c r="V386" s="68"/>
      <c r="W386" s="68"/>
      <c r="X386" s="68"/>
      <c r="Y386" s="68"/>
      <c r="Z386" s="68"/>
      <c r="AA386" s="68"/>
      <c r="AB386" s="68"/>
    </row>
    <row r="387" spans="3:28" ht="12.2" customHeight="1">
      <c r="C387" s="68"/>
      <c r="D387" s="68"/>
      <c r="U387" s="68"/>
      <c r="V387" s="68"/>
      <c r="W387" s="68"/>
      <c r="X387" s="68"/>
      <c r="Y387" s="68"/>
      <c r="Z387" s="68"/>
      <c r="AA387" s="68"/>
      <c r="AB387" s="68"/>
    </row>
    <row r="388" spans="3:28" ht="12.2" customHeight="1">
      <c r="C388" s="68"/>
      <c r="D388" s="68"/>
      <c r="U388" s="68"/>
      <c r="V388" s="68"/>
      <c r="W388" s="68"/>
      <c r="X388" s="68"/>
      <c r="Y388" s="68"/>
      <c r="Z388" s="68"/>
      <c r="AA388" s="68"/>
      <c r="AB388" s="68"/>
    </row>
    <row r="389" spans="3:28" ht="12.2" customHeight="1">
      <c r="C389" s="68"/>
      <c r="D389" s="68"/>
      <c r="U389" s="68"/>
      <c r="V389" s="68"/>
      <c r="W389" s="68"/>
      <c r="X389" s="68"/>
      <c r="Y389" s="68"/>
      <c r="Z389" s="68"/>
      <c r="AA389" s="68"/>
      <c r="AB389" s="68"/>
    </row>
    <row r="390" spans="3:28" ht="12.2" customHeight="1">
      <c r="C390" s="68"/>
      <c r="D390" s="68"/>
      <c r="U390" s="68"/>
      <c r="V390" s="68"/>
      <c r="W390" s="68"/>
      <c r="X390" s="68"/>
      <c r="Y390" s="68"/>
      <c r="Z390" s="68"/>
      <c r="AA390" s="68"/>
      <c r="AB390" s="68"/>
    </row>
    <row r="391" spans="3:28" ht="12.2" customHeight="1">
      <c r="C391" s="68"/>
      <c r="D391" s="68"/>
      <c r="U391" s="68"/>
      <c r="V391" s="68"/>
      <c r="W391" s="68"/>
      <c r="X391" s="68"/>
      <c r="Y391" s="68"/>
      <c r="Z391" s="68"/>
      <c r="AA391" s="68"/>
      <c r="AB391" s="68"/>
    </row>
    <row r="392" spans="3:28" ht="12.2" customHeight="1">
      <c r="C392" s="68"/>
      <c r="D392" s="68"/>
      <c r="U392" s="68"/>
      <c r="V392" s="68"/>
      <c r="W392" s="68"/>
      <c r="X392" s="68"/>
      <c r="Y392" s="68"/>
      <c r="Z392" s="68"/>
      <c r="AA392" s="68"/>
      <c r="AB392" s="68"/>
    </row>
    <row r="393" spans="3:28" ht="12.2" customHeight="1">
      <c r="C393" s="68"/>
      <c r="D393" s="68"/>
      <c r="U393" s="68"/>
      <c r="V393" s="68"/>
      <c r="W393" s="68"/>
      <c r="X393" s="68"/>
      <c r="Y393" s="68"/>
      <c r="Z393" s="68"/>
      <c r="AA393" s="68"/>
      <c r="AB393" s="68"/>
    </row>
    <row r="394" spans="3:28" ht="12.2" customHeight="1">
      <c r="C394" s="68"/>
      <c r="D394" s="68"/>
      <c r="U394" s="68"/>
      <c r="V394" s="68"/>
      <c r="W394" s="68"/>
      <c r="X394" s="68"/>
      <c r="Y394" s="68"/>
      <c r="Z394" s="68"/>
      <c r="AA394" s="68"/>
      <c r="AB394" s="68"/>
    </row>
    <row r="395" spans="3:28" ht="12.2" customHeight="1">
      <c r="C395" s="68"/>
      <c r="D395" s="68"/>
      <c r="U395" s="68"/>
      <c r="V395" s="68"/>
      <c r="W395" s="68"/>
      <c r="X395" s="68"/>
      <c r="Y395" s="68"/>
      <c r="Z395" s="68"/>
      <c r="AA395" s="68"/>
      <c r="AB395" s="68"/>
    </row>
    <row r="396" spans="3:28" ht="12.2" customHeight="1">
      <c r="C396" s="68"/>
      <c r="D396" s="68"/>
      <c r="U396" s="68"/>
      <c r="V396" s="68"/>
      <c r="W396" s="68"/>
      <c r="X396" s="68"/>
      <c r="Y396" s="68"/>
      <c r="Z396" s="68"/>
      <c r="AA396" s="68"/>
      <c r="AB396" s="68"/>
    </row>
    <row r="397" spans="3:28" ht="12.2" customHeight="1">
      <c r="C397" s="68"/>
      <c r="D397" s="68"/>
      <c r="U397" s="68"/>
      <c r="V397" s="68"/>
      <c r="W397" s="68"/>
      <c r="X397" s="68"/>
      <c r="Y397" s="68"/>
      <c r="Z397" s="68"/>
      <c r="AA397" s="68"/>
      <c r="AB397" s="68"/>
    </row>
    <row r="398" spans="3:28" ht="12.2" customHeight="1">
      <c r="C398" s="68"/>
      <c r="D398" s="68"/>
      <c r="U398" s="68"/>
      <c r="V398" s="68"/>
      <c r="W398" s="68"/>
      <c r="X398" s="68"/>
      <c r="Y398" s="68"/>
      <c r="Z398" s="68"/>
      <c r="AA398" s="68"/>
      <c r="AB398" s="68"/>
    </row>
    <row r="399" spans="3:28" ht="12.2" customHeight="1">
      <c r="C399" s="68"/>
      <c r="D399" s="68"/>
      <c r="U399" s="68"/>
      <c r="V399" s="68"/>
      <c r="W399" s="68"/>
      <c r="X399" s="68"/>
      <c r="Y399" s="68"/>
      <c r="Z399" s="68"/>
      <c r="AA399" s="68"/>
      <c r="AB399" s="68"/>
    </row>
    <row r="400" spans="3:28" ht="12.2" customHeight="1">
      <c r="C400" s="68"/>
      <c r="D400" s="68"/>
      <c r="U400" s="68"/>
      <c r="V400" s="68"/>
      <c r="W400" s="68"/>
      <c r="X400" s="68"/>
      <c r="Y400" s="68"/>
      <c r="Z400" s="68"/>
      <c r="AA400" s="68"/>
      <c r="AB400" s="68"/>
    </row>
    <row r="401" spans="3:28" ht="12.2" customHeight="1">
      <c r="C401" s="68"/>
      <c r="D401" s="68"/>
      <c r="U401" s="68"/>
      <c r="V401" s="68"/>
      <c r="W401" s="68"/>
      <c r="X401" s="68"/>
      <c r="Y401" s="68"/>
      <c r="Z401" s="68"/>
      <c r="AA401" s="68"/>
      <c r="AB401" s="68"/>
    </row>
    <row r="402" spans="3:28" ht="12.2" customHeight="1">
      <c r="C402" s="68"/>
      <c r="D402" s="68"/>
      <c r="U402" s="68"/>
      <c r="V402" s="68"/>
      <c r="W402" s="68"/>
      <c r="X402" s="68"/>
      <c r="Y402" s="68"/>
      <c r="Z402" s="68"/>
      <c r="AA402" s="68"/>
      <c r="AB402" s="68"/>
    </row>
    <row r="403" spans="3:28" ht="12.2" customHeight="1">
      <c r="C403" s="68"/>
      <c r="D403" s="68"/>
      <c r="U403" s="68"/>
      <c r="V403" s="68"/>
      <c r="W403" s="68"/>
      <c r="X403" s="68"/>
      <c r="Y403" s="68"/>
      <c r="Z403" s="68"/>
      <c r="AA403" s="68"/>
      <c r="AB403" s="68"/>
    </row>
    <row r="404" spans="3:28" ht="12.2" customHeight="1">
      <c r="C404" s="68"/>
      <c r="D404" s="68"/>
      <c r="U404" s="68"/>
      <c r="V404" s="68"/>
      <c r="W404" s="68"/>
      <c r="X404" s="68"/>
      <c r="Y404" s="68"/>
      <c r="Z404" s="68"/>
      <c r="AA404" s="68"/>
      <c r="AB404" s="68"/>
    </row>
    <row r="405" spans="3:28" ht="12.2" customHeight="1">
      <c r="C405" s="68"/>
      <c r="D405" s="68"/>
      <c r="U405" s="68"/>
      <c r="V405" s="68"/>
      <c r="W405" s="68"/>
      <c r="X405" s="68"/>
      <c r="Y405" s="68"/>
      <c r="Z405" s="68"/>
      <c r="AA405" s="68"/>
      <c r="AB405" s="68"/>
    </row>
    <row r="406" spans="3:28" ht="12.2" customHeight="1">
      <c r="C406" s="68"/>
      <c r="D406" s="68"/>
      <c r="U406" s="68"/>
      <c r="V406" s="68"/>
      <c r="W406" s="68"/>
      <c r="X406" s="68"/>
      <c r="Y406" s="68"/>
      <c r="Z406" s="68"/>
      <c r="AA406" s="68"/>
      <c r="AB406" s="68"/>
    </row>
    <row r="407" spans="3:28" ht="12.2" customHeight="1">
      <c r="C407" s="68"/>
      <c r="D407" s="68"/>
      <c r="U407" s="68"/>
      <c r="V407" s="68"/>
      <c r="W407" s="68"/>
      <c r="X407" s="68"/>
      <c r="Y407" s="68"/>
      <c r="Z407" s="68"/>
      <c r="AA407" s="68"/>
      <c r="AB407" s="68"/>
    </row>
    <row r="408" spans="3:28" ht="12.2" customHeight="1">
      <c r="C408" s="68"/>
      <c r="D408" s="68"/>
      <c r="U408" s="68"/>
      <c r="V408" s="68"/>
      <c r="W408" s="68"/>
      <c r="X408" s="68"/>
      <c r="Y408" s="68"/>
      <c r="Z408" s="68"/>
      <c r="AA408" s="68"/>
      <c r="AB408" s="68"/>
    </row>
    <row r="409" spans="3:28" ht="12.2" customHeight="1">
      <c r="C409" s="68"/>
      <c r="D409" s="68"/>
      <c r="U409" s="68"/>
      <c r="V409" s="68"/>
      <c r="W409" s="68"/>
      <c r="X409" s="68"/>
      <c r="Y409" s="68"/>
      <c r="Z409" s="68"/>
      <c r="AA409" s="68"/>
      <c r="AB409" s="68"/>
    </row>
    <row r="410" spans="3:28" ht="12.2" customHeight="1">
      <c r="C410" s="68"/>
      <c r="D410" s="68"/>
      <c r="U410" s="68"/>
      <c r="V410" s="68"/>
      <c r="W410" s="68"/>
      <c r="X410" s="68"/>
      <c r="Y410" s="68"/>
      <c r="Z410" s="68"/>
      <c r="AA410" s="68"/>
      <c r="AB410" s="68"/>
    </row>
    <row r="411" spans="3:28" ht="12.2" customHeight="1">
      <c r="C411" s="68"/>
      <c r="D411" s="68"/>
      <c r="U411" s="68"/>
      <c r="V411" s="68"/>
      <c r="W411" s="68"/>
      <c r="X411" s="68"/>
      <c r="Y411" s="68"/>
      <c r="Z411" s="68"/>
      <c r="AA411" s="68"/>
      <c r="AB411" s="68"/>
    </row>
    <row r="412" spans="3:28" ht="12.2" customHeight="1">
      <c r="C412" s="68"/>
      <c r="D412" s="68"/>
      <c r="U412" s="68"/>
      <c r="V412" s="68"/>
      <c r="W412" s="68"/>
      <c r="X412" s="68"/>
      <c r="Y412" s="68"/>
      <c r="Z412" s="68"/>
      <c r="AA412" s="68"/>
      <c r="AB412" s="68"/>
    </row>
    <row r="413" spans="3:28" ht="12.2" customHeight="1">
      <c r="C413" s="68"/>
      <c r="D413" s="68"/>
      <c r="U413" s="68"/>
      <c r="V413" s="68"/>
      <c r="W413" s="68"/>
      <c r="X413" s="68"/>
      <c r="Y413" s="68"/>
      <c r="Z413" s="68"/>
      <c r="AA413" s="68"/>
      <c r="AB413" s="68"/>
    </row>
    <row r="414" spans="3:28" ht="12.2" customHeight="1">
      <c r="C414" s="68"/>
      <c r="D414" s="68"/>
      <c r="U414" s="68"/>
      <c r="V414" s="68"/>
      <c r="W414" s="68"/>
      <c r="X414" s="68"/>
      <c r="Y414" s="68"/>
      <c r="Z414" s="68"/>
      <c r="AA414" s="68"/>
      <c r="AB414" s="68"/>
    </row>
    <row r="415" spans="3:28" ht="12.2" customHeight="1">
      <c r="C415" s="68"/>
      <c r="D415" s="68"/>
      <c r="U415" s="68"/>
      <c r="V415" s="68"/>
      <c r="W415" s="68"/>
      <c r="X415" s="68"/>
      <c r="Y415" s="68"/>
      <c r="Z415" s="68"/>
      <c r="AA415" s="68"/>
      <c r="AB415" s="68"/>
    </row>
    <row r="416" spans="3:28" ht="12.2" customHeight="1">
      <c r="C416" s="68"/>
      <c r="D416" s="68"/>
      <c r="U416" s="68"/>
      <c r="V416" s="68"/>
      <c r="W416" s="68"/>
      <c r="X416" s="68"/>
      <c r="Y416" s="68"/>
      <c r="Z416" s="68"/>
      <c r="AA416" s="68"/>
      <c r="AB416" s="68"/>
    </row>
    <row r="417" spans="3:28" ht="12.2" customHeight="1">
      <c r="C417" s="68"/>
      <c r="D417" s="68"/>
      <c r="U417" s="68"/>
      <c r="V417" s="68"/>
      <c r="W417" s="68"/>
      <c r="X417" s="68"/>
      <c r="Y417" s="68"/>
      <c r="Z417" s="68"/>
      <c r="AA417" s="68"/>
      <c r="AB417" s="68"/>
    </row>
    <row r="418" spans="3:28" ht="12.2" customHeight="1">
      <c r="C418" s="68"/>
      <c r="D418" s="68"/>
      <c r="U418" s="68"/>
      <c r="V418" s="68"/>
      <c r="W418" s="68"/>
      <c r="X418" s="68"/>
      <c r="Y418" s="68"/>
      <c r="Z418" s="68"/>
      <c r="AA418" s="68"/>
      <c r="AB418" s="68"/>
    </row>
    <row r="419" spans="3:28" ht="12.2" customHeight="1">
      <c r="C419" s="68"/>
      <c r="D419" s="68"/>
      <c r="U419" s="68"/>
      <c r="V419" s="68"/>
      <c r="W419" s="68"/>
      <c r="X419" s="68"/>
      <c r="Y419" s="68"/>
      <c r="Z419" s="68"/>
      <c r="AA419" s="68"/>
      <c r="AB419" s="68"/>
    </row>
    <row r="420" spans="3:28" ht="12.2" customHeight="1">
      <c r="C420" s="68"/>
      <c r="D420" s="68"/>
      <c r="U420" s="68"/>
      <c r="V420" s="68"/>
      <c r="W420" s="68"/>
      <c r="X420" s="68"/>
      <c r="Y420" s="68"/>
      <c r="Z420" s="68"/>
      <c r="AA420" s="68"/>
      <c r="AB420" s="68"/>
    </row>
    <row r="421" spans="3:28" ht="12.2" customHeight="1">
      <c r="C421" s="68"/>
      <c r="D421" s="68"/>
      <c r="U421" s="68"/>
      <c r="V421" s="68"/>
      <c r="W421" s="68"/>
      <c r="X421" s="68"/>
      <c r="Y421" s="68"/>
      <c r="Z421" s="68"/>
      <c r="AA421" s="68"/>
      <c r="AB421" s="68"/>
    </row>
    <row r="422" spans="3:28" ht="12.2" customHeight="1">
      <c r="C422" s="68"/>
      <c r="D422" s="68"/>
      <c r="U422" s="68"/>
      <c r="V422" s="68"/>
      <c r="W422" s="68"/>
      <c r="X422" s="68"/>
      <c r="Y422" s="68"/>
      <c r="Z422" s="68"/>
      <c r="AA422" s="68"/>
      <c r="AB422" s="68"/>
    </row>
    <row r="423" spans="3:28" ht="12.2" customHeight="1">
      <c r="C423" s="68"/>
      <c r="D423" s="68"/>
      <c r="U423" s="68"/>
      <c r="V423" s="68"/>
      <c r="W423" s="68"/>
      <c r="X423" s="68"/>
      <c r="Y423" s="68"/>
      <c r="Z423" s="68"/>
      <c r="AA423" s="68"/>
      <c r="AB423" s="68"/>
    </row>
    <row r="424" spans="3:28" ht="12.2" customHeight="1">
      <c r="C424" s="68"/>
      <c r="D424" s="68"/>
      <c r="U424" s="68"/>
      <c r="V424" s="68"/>
      <c r="W424" s="68"/>
      <c r="X424" s="68"/>
      <c r="Y424" s="68"/>
      <c r="Z424" s="68"/>
      <c r="AA424" s="68"/>
      <c r="AB424" s="68"/>
    </row>
    <row r="425" spans="3:28" ht="12.2" customHeight="1">
      <c r="C425" s="68"/>
      <c r="D425" s="68"/>
      <c r="U425" s="68"/>
      <c r="V425" s="68"/>
      <c r="W425" s="68"/>
      <c r="X425" s="68"/>
      <c r="Y425" s="68"/>
      <c r="Z425" s="68"/>
      <c r="AA425" s="68"/>
      <c r="AB425" s="68"/>
    </row>
    <row r="426" spans="3:28" ht="12.2" customHeight="1">
      <c r="C426" s="68"/>
      <c r="D426" s="68"/>
      <c r="U426" s="68"/>
      <c r="V426" s="68"/>
      <c r="W426" s="68"/>
      <c r="X426" s="68"/>
      <c r="Y426" s="68"/>
      <c r="Z426" s="68"/>
      <c r="AA426" s="68"/>
      <c r="AB426" s="68"/>
    </row>
    <row r="427" spans="3:28" ht="12.2" customHeight="1">
      <c r="C427" s="68"/>
      <c r="D427" s="68"/>
      <c r="U427" s="68"/>
      <c r="V427" s="68"/>
      <c r="W427" s="68"/>
      <c r="X427" s="68"/>
      <c r="Y427" s="68"/>
      <c r="Z427" s="68"/>
      <c r="AA427" s="68"/>
      <c r="AB427" s="68"/>
    </row>
    <row r="428" spans="3:28" ht="12.2" customHeight="1">
      <c r="C428" s="68"/>
      <c r="D428" s="68"/>
      <c r="U428" s="68"/>
      <c r="V428" s="68"/>
      <c r="W428" s="68"/>
      <c r="X428" s="68"/>
      <c r="Y428" s="68"/>
      <c r="Z428" s="68"/>
      <c r="AA428" s="68"/>
      <c r="AB428" s="68"/>
    </row>
    <row r="429" spans="3:28" ht="12.2" customHeight="1">
      <c r="C429" s="68"/>
      <c r="D429" s="68"/>
      <c r="U429" s="68"/>
      <c r="V429" s="68"/>
      <c r="W429" s="68"/>
      <c r="X429" s="68"/>
      <c r="Y429" s="68"/>
      <c r="Z429" s="68"/>
      <c r="AA429" s="68"/>
      <c r="AB429" s="68"/>
    </row>
    <row r="430" spans="3:28" ht="12.2" customHeight="1">
      <c r="C430" s="68"/>
      <c r="D430" s="68"/>
      <c r="U430" s="68"/>
      <c r="V430" s="68"/>
      <c r="W430" s="68"/>
      <c r="X430" s="68"/>
      <c r="Y430" s="68"/>
      <c r="Z430" s="68"/>
      <c r="AA430" s="68"/>
      <c r="AB430" s="68"/>
    </row>
    <row r="431" spans="3:28" ht="12.2" customHeight="1">
      <c r="C431" s="68"/>
      <c r="D431" s="68"/>
      <c r="U431" s="68"/>
      <c r="V431" s="68"/>
      <c r="W431" s="68"/>
      <c r="X431" s="68"/>
      <c r="Y431" s="68"/>
      <c r="Z431" s="68"/>
      <c r="AA431" s="68"/>
      <c r="AB431" s="68"/>
    </row>
    <row r="432" spans="3:28" ht="12.2" customHeight="1">
      <c r="C432" s="68"/>
      <c r="D432" s="68"/>
      <c r="U432" s="68"/>
      <c r="V432" s="68"/>
      <c r="W432" s="68"/>
      <c r="X432" s="68"/>
      <c r="Y432" s="68"/>
      <c r="Z432" s="68"/>
      <c r="AA432" s="68"/>
      <c r="AB432" s="68"/>
    </row>
    <row r="433" spans="3:28" ht="12.2" customHeight="1">
      <c r="C433" s="68"/>
      <c r="D433" s="68"/>
      <c r="U433" s="68"/>
      <c r="V433" s="68"/>
      <c r="W433" s="68"/>
      <c r="X433" s="68"/>
      <c r="Y433" s="68"/>
      <c r="Z433" s="68"/>
      <c r="AA433" s="68"/>
      <c r="AB433" s="68"/>
    </row>
    <row r="434" spans="3:28" ht="12.2" customHeight="1">
      <c r="C434" s="68"/>
      <c r="D434" s="68"/>
      <c r="U434" s="68"/>
      <c r="V434" s="68"/>
      <c r="W434" s="68"/>
      <c r="X434" s="68"/>
      <c r="Y434" s="68"/>
      <c r="Z434" s="68"/>
      <c r="AA434" s="68"/>
      <c r="AB434" s="68"/>
    </row>
    <row r="435" spans="3:28" ht="12.2" customHeight="1">
      <c r="C435" s="68"/>
      <c r="D435" s="68"/>
      <c r="U435" s="68"/>
      <c r="V435" s="68"/>
      <c r="W435" s="68"/>
      <c r="X435" s="68"/>
      <c r="Y435" s="68"/>
      <c r="Z435" s="68"/>
      <c r="AA435" s="68"/>
      <c r="AB435" s="68"/>
    </row>
    <row r="436" spans="3:28" ht="12.2" customHeight="1">
      <c r="C436" s="68"/>
      <c r="D436" s="68"/>
      <c r="U436" s="68"/>
      <c r="V436" s="68"/>
      <c r="W436" s="68"/>
      <c r="X436" s="68"/>
      <c r="Y436" s="68"/>
      <c r="Z436" s="68"/>
      <c r="AA436" s="68"/>
      <c r="AB436" s="68"/>
    </row>
    <row r="437" spans="3:28" ht="12.2" customHeight="1">
      <c r="C437" s="68"/>
      <c r="D437" s="68"/>
      <c r="U437" s="68"/>
      <c r="V437" s="68"/>
      <c r="W437" s="68"/>
      <c r="X437" s="68"/>
      <c r="Y437" s="68"/>
      <c r="Z437" s="68"/>
      <c r="AA437" s="68"/>
      <c r="AB437" s="68"/>
    </row>
    <row r="438" spans="3:28" ht="12.2" customHeight="1">
      <c r="C438" s="68"/>
      <c r="D438" s="68"/>
      <c r="U438" s="68"/>
      <c r="V438" s="68"/>
      <c r="W438" s="68"/>
      <c r="X438" s="68"/>
      <c r="Y438" s="68"/>
      <c r="Z438" s="68"/>
      <c r="AA438" s="68"/>
      <c r="AB438" s="68"/>
    </row>
    <row r="439" spans="3:28" ht="12.2" customHeight="1">
      <c r="C439" s="68"/>
      <c r="D439" s="68"/>
      <c r="U439" s="68"/>
      <c r="V439" s="68"/>
      <c r="W439" s="68"/>
      <c r="X439" s="68"/>
      <c r="Y439" s="68"/>
      <c r="Z439" s="68"/>
      <c r="AA439" s="68"/>
      <c r="AB439" s="68"/>
    </row>
    <row r="440" spans="3:28" ht="12.2" customHeight="1">
      <c r="C440" s="68"/>
      <c r="D440" s="68"/>
      <c r="U440" s="68"/>
      <c r="V440" s="68"/>
      <c r="W440" s="68"/>
      <c r="X440" s="68"/>
      <c r="Y440" s="68"/>
      <c r="Z440" s="68"/>
      <c r="AA440" s="68"/>
      <c r="AB440" s="68"/>
    </row>
    <row r="441" spans="3:28" ht="12.2" customHeight="1">
      <c r="C441" s="68"/>
      <c r="D441" s="68"/>
      <c r="U441" s="68"/>
      <c r="V441" s="68"/>
      <c r="W441" s="68"/>
      <c r="X441" s="68"/>
      <c r="Y441" s="68"/>
      <c r="Z441" s="68"/>
      <c r="AA441" s="68"/>
      <c r="AB441" s="68"/>
    </row>
    <row r="442" spans="3:28" ht="12.2" customHeight="1">
      <c r="C442" s="68"/>
      <c r="D442" s="68"/>
      <c r="U442" s="68"/>
      <c r="V442" s="68"/>
      <c r="W442" s="68"/>
      <c r="X442" s="68"/>
      <c r="Y442" s="68"/>
      <c r="Z442" s="68"/>
      <c r="AA442" s="68"/>
      <c r="AB442" s="68"/>
    </row>
    <row r="443" spans="3:28" ht="12.2" customHeight="1">
      <c r="C443" s="68"/>
      <c r="D443" s="68"/>
      <c r="U443" s="68"/>
      <c r="V443" s="68"/>
      <c r="W443" s="68"/>
      <c r="X443" s="68"/>
      <c r="Y443" s="68"/>
      <c r="Z443" s="68"/>
      <c r="AA443" s="68"/>
      <c r="AB443" s="68"/>
    </row>
    <row r="444" spans="3:28" ht="12.2" customHeight="1">
      <c r="C444" s="68"/>
      <c r="D444" s="68"/>
      <c r="U444" s="68"/>
      <c r="V444" s="68"/>
      <c r="W444" s="68"/>
      <c r="X444" s="68"/>
      <c r="Y444" s="68"/>
      <c r="Z444" s="68"/>
      <c r="AA444" s="68"/>
      <c r="AB444" s="68"/>
    </row>
    <row r="445" spans="3:28" ht="12.2" customHeight="1">
      <c r="C445" s="68"/>
      <c r="D445" s="68"/>
      <c r="U445" s="68"/>
      <c r="V445" s="68"/>
      <c r="W445" s="68"/>
      <c r="X445" s="68"/>
      <c r="Y445" s="68"/>
      <c r="Z445" s="68"/>
      <c r="AA445" s="68"/>
      <c r="AB445" s="68"/>
    </row>
    <row r="446" spans="3:28" ht="12.2" customHeight="1">
      <c r="C446" s="68"/>
      <c r="D446" s="68"/>
      <c r="U446" s="68"/>
      <c r="V446" s="68"/>
      <c r="W446" s="68"/>
      <c r="X446" s="68"/>
      <c r="Y446" s="68"/>
      <c r="Z446" s="68"/>
      <c r="AA446" s="68"/>
      <c r="AB446" s="68"/>
    </row>
    <row r="447" spans="3:28" ht="12.2" customHeight="1">
      <c r="C447" s="68"/>
      <c r="D447" s="68"/>
      <c r="U447" s="68"/>
      <c r="V447" s="68"/>
      <c r="W447" s="68"/>
      <c r="X447" s="68"/>
      <c r="Y447" s="68"/>
      <c r="Z447" s="68"/>
      <c r="AA447" s="68"/>
      <c r="AB447" s="68"/>
    </row>
    <row r="448" spans="3:28" ht="12.2" customHeight="1">
      <c r="C448" s="68"/>
      <c r="D448" s="68"/>
      <c r="U448" s="68"/>
      <c r="V448" s="68"/>
      <c r="W448" s="68"/>
      <c r="X448" s="68"/>
      <c r="Y448" s="68"/>
      <c r="Z448" s="68"/>
      <c r="AA448" s="68"/>
      <c r="AB448" s="68"/>
    </row>
    <row r="449" spans="3:28" ht="12.2" customHeight="1">
      <c r="C449" s="68"/>
      <c r="D449" s="68"/>
      <c r="U449" s="68"/>
      <c r="V449" s="68"/>
      <c r="W449" s="68"/>
      <c r="X449" s="68"/>
      <c r="Y449" s="68"/>
      <c r="Z449" s="68"/>
      <c r="AA449" s="68"/>
      <c r="AB449" s="68"/>
    </row>
    <row r="450" spans="3:28" ht="12.2" customHeight="1">
      <c r="C450" s="68"/>
      <c r="D450" s="68"/>
      <c r="U450" s="68"/>
      <c r="V450" s="68"/>
      <c r="W450" s="68"/>
      <c r="X450" s="68"/>
      <c r="Y450" s="68"/>
      <c r="Z450" s="68"/>
      <c r="AA450" s="68"/>
      <c r="AB450" s="68"/>
    </row>
    <row r="451" spans="3:28" ht="12.2" customHeight="1">
      <c r="C451" s="68"/>
      <c r="D451" s="68"/>
      <c r="U451" s="68"/>
      <c r="V451" s="68"/>
      <c r="W451" s="68"/>
      <c r="X451" s="68"/>
      <c r="Y451" s="68"/>
      <c r="Z451" s="68"/>
      <c r="AA451" s="68"/>
      <c r="AB451" s="68"/>
    </row>
    <row r="452" spans="3:28" ht="12.2" customHeight="1">
      <c r="C452" s="68"/>
      <c r="D452" s="68"/>
      <c r="U452" s="68"/>
      <c r="V452" s="68"/>
      <c r="W452" s="68"/>
      <c r="X452" s="68"/>
      <c r="Y452" s="68"/>
      <c r="Z452" s="68"/>
      <c r="AA452" s="68"/>
      <c r="AB452" s="68"/>
    </row>
    <row r="453" spans="3:28" ht="12.2" customHeight="1">
      <c r="C453" s="68"/>
      <c r="D453" s="68"/>
      <c r="U453" s="68"/>
      <c r="V453" s="68"/>
      <c r="W453" s="68"/>
      <c r="X453" s="68"/>
      <c r="Y453" s="68"/>
      <c r="Z453" s="68"/>
      <c r="AA453" s="68"/>
      <c r="AB453" s="68"/>
    </row>
    <row r="454" spans="3:28" ht="12.2" customHeight="1">
      <c r="C454" s="68"/>
      <c r="D454" s="68"/>
      <c r="U454" s="68"/>
      <c r="V454" s="68"/>
      <c r="W454" s="68"/>
      <c r="X454" s="68"/>
      <c r="Y454" s="68"/>
      <c r="Z454" s="68"/>
      <c r="AA454" s="68"/>
      <c r="AB454" s="68"/>
    </row>
    <row r="455" spans="3:28" ht="12.2" customHeight="1">
      <c r="C455" s="68"/>
      <c r="D455" s="68"/>
      <c r="U455" s="68"/>
      <c r="V455" s="68"/>
      <c r="W455" s="68"/>
      <c r="X455" s="68"/>
      <c r="Y455" s="68"/>
      <c r="Z455" s="68"/>
      <c r="AA455" s="68"/>
      <c r="AB455" s="68"/>
    </row>
    <row r="456" spans="3:28" ht="12.2" customHeight="1">
      <c r="C456" s="68"/>
      <c r="D456" s="68"/>
      <c r="U456" s="68"/>
      <c r="V456" s="68"/>
      <c r="W456" s="68"/>
      <c r="X456" s="68"/>
      <c r="Y456" s="68"/>
      <c r="Z456" s="68"/>
      <c r="AA456" s="68"/>
      <c r="AB456" s="68"/>
    </row>
    <row r="457" spans="3:28" ht="12.2" customHeight="1">
      <c r="C457" s="68"/>
      <c r="D457" s="68"/>
      <c r="U457" s="68"/>
      <c r="V457" s="68"/>
      <c r="W457" s="68"/>
      <c r="X457" s="68"/>
      <c r="Y457" s="68"/>
      <c r="Z457" s="68"/>
      <c r="AA457" s="68"/>
      <c r="AB457" s="68"/>
    </row>
    <row r="458" spans="3:28" ht="12.2" customHeight="1">
      <c r="C458" s="68"/>
      <c r="D458" s="68"/>
      <c r="U458" s="68"/>
      <c r="V458" s="68"/>
      <c r="W458" s="68"/>
      <c r="X458" s="68"/>
      <c r="Y458" s="68"/>
      <c r="Z458" s="68"/>
      <c r="AA458" s="68"/>
      <c r="AB458" s="68"/>
    </row>
    <row r="459" spans="3:28" ht="12.2" customHeight="1">
      <c r="C459" s="68"/>
      <c r="D459" s="68"/>
      <c r="U459" s="68"/>
      <c r="V459" s="68"/>
      <c r="W459" s="68"/>
      <c r="X459" s="68"/>
      <c r="Y459" s="68"/>
      <c r="Z459" s="68"/>
      <c r="AA459" s="68"/>
      <c r="AB459" s="68"/>
    </row>
    <row r="460" spans="3:28" ht="12.2" customHeight="1">
      <c r="C460" s="68"/>
      <c r="D460" s="68"/>
      <c r="U460" s="68"/>
      <c r="V460" s="68"/>
      <c r="W460" s="68"/>
      <c r="X460" s="68"/>
      <c r="Y460" s="68"/>
      <c r="Z460" s="68"/>
      <c r="AA460" s="68"/>
      <c r="AB460" s="68"/>
    </row>
    <row r="461" spans="3:28" ht="12.2" customHeight="1">
      <c r="C461" s="68"/>
      <c r="D461" s="68"/>
      <c r="U461" s="68"/>
      <c r="V461" s="68"/>
      <c r="W461" s="68"/>
      <c r="X461" s="68"/>
      <c r="Y461" s="68"/>
      <c r="Z461" s="68"/>
      <c r="AA461" s="68"/>
      <c r="AB461" s="68"/>
    </row>
    <row r="462" spans="3:28" ht="12.2" customHeight="1">
      <c r="C462" s="68"/>
      <c r="D462" s="68"/>
      <c r="U462" s="68"/>
      <c r="V462" s="68"/>
      <c r="W462" s="68"/>
      <c r="X462" s="68"/>
      <c r="Y462" s="68"/>
      <c r="Z462" s="68"/>
      <c r="AA462" s="68"/>
      <c r="AB462" s="68"/>
    </row>
    <row r="463" spans="3:28" ht="12.2" customHeight="1">
      <c r="C463" s="68"/>
      <c r="D463" s="68"/>
      <c r="U463" s="68"/>
      <c r="V463" s="68"/>
      <c r="W463" s="68"/>
      <c r="X463" s="68"/>
      <c r="Y463" s="68"/>
      <c r="Z463" s="68"/>
      <c r="AA463" s="68"/>
      <c r="AB463" s="68"/>
    </row>
    <row r="464" spans="3:28" ht="12.2" customHeight="1">
      <c r="C464" s="68"/>
      <c r="D464" s="68"/>
      <c r="U464" s="68"/>
      <c r="V464" s="68"/>
      <c r="W464" s="68"/>
      <c r="X464" s="68"/>
      <c r="Y464" s="68"/>
      <c r="Z464" s="68"/>
      <c r="AA464" s="68"/>
      <c r="AB464" s="68"/>
    </row>
    <row r="465" spans="3:28" ht="12.2" customHeight="1">
      <c r="C465" s="68"/>
      <c r="D465" s="68"/>
      <c r="U465" s="68"/>
      <c r="V465" s="68"/>
      <c r="W465" s="68"/>
      <c r="X465" s="68"/>
      <c r="Y465" s="68"/>
      <c r="Z465" s="68"/>
      <c r="AA465" s="68"/>
      <c r="AB465" s="68"/>
    </row>
    <row r="466" spans="3:28" ht="12.2" customHeight="1">
      <c r="C466" s="68"/>
      <c r="D466" s="68"/>
      <c r="U466" s="68"/>
      <c r="V466" s="68"/>
      <c r="W466" s="68"/>
      <c r="X466" s="68"/>
      <c r="Y466" s="68"/>
      <c r="Z466" s="68"/>
      <c r="AA466" s="68"/>
      <c r="AB466" s="68"/>
    </row>
    <row r="467" spans="3:28" ht="12.2" customHeight="1">
      <c r="C467" s="68"/>
      <c r="D467" s="68"/>
      <c r="U467" s="68"/>
      <c r="V467" s="68"/>
      <c r="W467" s="68"/>
      <c r="X467" s="68"/>
      <c r="Y467" s="68"/>
      <c r="Z467" s="68"/>
      <c r="AA467" s="68"/>
      <c r="AB467" s="68"/>
    </row>
    <row r="468" spans="3:28" ht="12.2" customHeight="1">
      <c r="C468" s="68"/>
      <c r="D468" s="68"/>
      <c r="U468" s="68"/>
      <c r="V468" s="68"/>
      <c r="W468" s="68"/>
      <c r="X468" s="68"/>
      <c r="Y468" s="68"/>
      <c r="Z468" s="68"/>
      <c r="AA468" s="68"/>
      <c r="AB468" s="68"/>
    </row>
    <row r="469" spans="3:28" ht="12.2" customHeight="1">
      <c r="C469" s="68"/>
      <c r="D469" s="68"/>
      <c r="U469" s="68"/>
      <c r="V469" s="68"/>
      <c r="W469" s="68"/>
      <c r="X469" s="68"/>
      <c r="Y469" s="68"/>
      <c r="Z469" s="68"/>
      <c r="AA469" s="68"/>
      <c r="AB469" s="68"/>
    </row>
    <row r="470" spans="3:28" ht="12.2" customHeight="1">
      <c r="C470" s="68"/>
      <c r="D470" s="68"/>
      <c r="U470" s="68"/>
      <c r="V470" s="68"/>
      <c r="W470" s="68"/>
      <c r="X470" s="68"/>
      <c r="Y470" s="68"/>
      <c r="Z470" s="68"/>
      <c r="AA470" s="68"/>
      <c r="AB470" s="68"/>
    </row>
    <row r="471" spans="3:28" ht="12.2" customHeight="1">
      <c r="C471" s="68"/>
      <c r="D471" s="68"/>
      <c r="U471" s="68"/>
      <c r="V471" s="68"/>
      <c r="W471" s="68"/>
      <c r="X471" s="68"/>
      <c r="Y471" s="68"/>
      <c r="Z471" s="68"/>
      <c r="AA471" s="68"/>
      <c r="AB471" s="68"/>
    </row>
    <row r="472" spans="3:28" ht="12.2" customHeight="1">
      <c r="C472" s="68"/>
      <c r="D472" s="68"/>
      <c r="U472" s="68"/>
      <c r="V472" s="68"/>
      <c r="W472" s="68"/>
      <c r="X472" s="68"/>
      <c r="Y472" s="68"/>
      <c r="Z472" s="68"/>
      <c r="AA472" s="68"/>
      <c r="AB472" s="68"/>
    </row>
    <row r="473" spans="3:28" ht="12.2" customHeight="1">
      <c r="C473" s="68"/>
      <c r="D473" s="68"/>
      <c r="U473" s="68"/>
      <c r="V473" s="68"/>
      <c r="W473" s="68"/>
      <c r="X473" s="68"/>
      <c r="Y473" s="68"/>
      <c r="Z473" s="68"/>
      <c r="AA473" s="68"/>
      <c r="AB473" s="68"/>
    </row>
    <row r="474" spans="3:28" ht="12.2" customHeight="1">
      <c r="C474" s="68"/>
      <c r="D474" s="68"/>
      <c r="U474" s="68"/>
      <c r="V474" s="68"/>
      <c r="W474" s="68"/>
      <c r="X474" s="68"/>
      <c r="Y474" s="68"/>
      <c r="Z474" s="68"/>
      <c r="AA474" s="68"/>
      <c r="AB474" s="68"/>
    </row>
    <row r="475" spans="3:28" ht="12.2" customHeight="1">
      <c r="C475" s="68"/>
      <c r="D475" s="68"/>
      <c r="U475" s="68"/>
      <c r="V475" s="68"/>
      <c r="W475" s="68"/>
      <c r="X475" s="68"/>
      <c r="Y475" s="68"/>
      <c r="Z475" s="68"/>
      <c r="AA475" s="68"/>
      <c r="AB475" s="68"/>
    </row>
    <row r="476" spans="3:28" ht="12.2" customHeight="1">
      <c r="C476" s="68"/>
      <c r="D476" s="68"/>
      <c r="U476" s="68"/>
      <c r="V476" s="68"/>
      <c r="W476" s="68"/>
      <c r="X476" s="68"/>
      <c r="Y476" s="68"/>
      <c r="Z476" s="68"/>
      <c r="AA476" s="68"/>
      <c r="AB476" s="68"/>
    </row>
    <row r="477" spans="3:28" ht="12.2" customHeight="1">
      <c r="C477" s="68"/>
      <c r="D477" s="68"/>
      <c r="U477" s="68"/>
      <c r="V477" s="68"/>
      <c r="W477" s="68"/>
      <c r="X477" s="68"/>
      <c r="Y477" s="68"/>
      <c r="Z477" s="68"/>
      <c r="AA477" s="68"/>
      <c r="AB477" s="68"/>
    </row>
    <row r="478" spans="3:28" ht="12.2" customHeight="1">
      <c r="C478" s="68"/>
      <c r="D478" s="68"/>
      <c r="U478" s="68"/>
      <c r="V478" s="68"/>
      <c r="W478" s="68"/>
      <c r="X478" s="68"/>
      <c r="Y478" s="68"/>
      <c r="Z478" s="68"/>
      <c r="AA478" s="68"/>
      <c r="AB478" s="68"/>
    </row>
    <row r="479" spans="3:28" ht="12.2" customHeight="1">
      <c r="C479" s="68"/>
      <c r="D479" s="68"/>
      <c r="U479" s="68"/>
      <c r="V479" s="68"/>
      <c r="W479" s="68"/>
      <c r="X479" s="68"/>
      <c r="Y479" s="68"/>
      <c r="Z479" s="68"/>
      <c r="AA479" s="68"/>
      <c r="AB479" s="68"/>
    </row>
    <row r="480" spans="3:28" ht="12.2" customHeight="1">
      <c r="C480" s="68"/>
      <c r="D480" s="68"/>
      <c r="U480" s="68"/>
      <c r="V480" s="68"/>
      <c r="W480" s="68"/>
      <c r="X480" s="68"/>
      <c r="Y480" s="68"/>
      <c r="Z480" s="68"/>
      <c r="AA480" s="68"/>
      <c r="AB480" s="68"/>
    </row>
    <row r="481" spans="3:28" ht="12.2" customHeight="1">
      <c r="C481" s="68"/>
      <c r="D481" s="68"/>
      <c r="U481" s="68"/>
      <c r="V481" s="68"/>
      <c r="W481" s="68"/>
      <c r="X481" s="68"/>
      <c r="Y481" s="68"/>
      <c r="Z481" s="68"/>
      <c r="AA481" s="68"/>
      <c r="AB481" s="68"/>
    </row>
    <row r="482" spans="3:28" ht="12.2" customHeight="1">
      <c r="C482" s="68"/>
      <c r="D482" s="68"/>
      <c r="U482" s="68"/>
      <c r="V482" s="68"/>
      <c r="W482" s="68"/>
      <c r="X482" s="68"/>
      <c r="Y482" s="68"/>
      <c r="Z482" s="68"/>
      <c r="AA482" s="68"/>
      <c r="AB482" s="68"/>
    </row>
    <row r="483" spans="3:28" ht="12.2" customHeight="1">
      <c r="C483" s="68"/>
      <c r="D483" s="68"/>
      <c r="U483" s="68"/>
      <c r="V483" s="68"/>
      <c r="W483" s="68"/>
      <c r="X483" s="68"/>
      <c r="Y483" s="68"/>
      <c r="Z483" s="68"/>
      <c r="AA483" s="68"/>
      <c r="AB483" s="68"/>
    </row>
    <row r="484" spans="3:28" ht="12.2" customHeight="1">
      <c r="C484" s="68"/>
      <c r="D484" s="68"/>
      <c r="U484" s="68"/>
      <c r="V484" s="68"/>
      <c r="W484" s="68"/>
      <c r="X484" s="68"/>
      <c r="Y484" s="68"/>
      <c r="Z484" s="68"/>
      <c r="AA484" s="68"/>
      <c r="AB484" s="68"/>
    </row>
    <row r="485" spans="3:28" ht="12.2" customHeight="1">
      <c r="C485" s="68"/>
      <c r="D485" s="68"/>
      <c r="U485" s="68"/>
      <c r="V485" s="68"/>
      <c r="W485" s="68"/>
      <c r="X485" s="68"/>
      <c r="Y485" s="68"/>
      <c r="Z485" s="68"/>
      <c r="AA485" s="68"/>
      <c r="AB485" s="68"/>
    </row>
    <row r="486" spans="3:28" ht="12.2" customHeight="1">
      <c r="C486" s="68"/>
      <c r="D486" s="68"/>
      <c r="U486" s="68"/>
      <c r="V486" s="68"/>
      <c r="W486" s="68"/>
      <c r="X486" s="68"/>
      <c r="Y486" s="68"/>
      <c r="Z486" s="68"/>
      <c r="AA486" s="68"/>
      <c r="AB486" s="68"/>
    </row>
    <row r="487" spans="3:28" ht="12.2" customHeight="1">
      <c r="C487" s="68"/>
      <c r="D487" s="68"/>
      <c r="U487" s="68"/>
      <c r="V487" s="68"/>
      <c r="W487" s="68"/>
      <c r="X487" s="68"/>
      <c r="Y487" s="68"/>
      <c r="Z487" s="68"/>
      <c r="AA487" s="68"/>
      <c r="AB487" s="68"/>
    </row>
    <row r="488" spans="3:28" ht="12.2" customHeight="1">
      <c r="C488" s="68"/>
      <c r="D488" s="68"/>
      <c r="U488" s="68"/>
      <c r="V488" s="68"/>
      <c r="W488" s="68"/>
      <c r="X488" s="68"/>
      <c r="Y488" s="68"/>
      <c r="Z488" s="68"/>
      <c r="AA488" s="68"/>
      <c r="AB488" s="68"/>
    </row>
    <row r="489" spans="3:28" ht="12.2" customHeight="1">
      <c r="C489" s="68"/>
      <c r="D489" s="68"/>
      <c r="U489" s="68"/>
      <c r="V489" s="68"/>
      <c r="W489" s="68"/>
      <c r="X489" s="68"/>
      <c r="Y489" s="68"/>
      <c r="Z489" s="68"/>
      <c r="AA489" s="68"/>
      <c r="AB489" s="68"/>
    </row>
    <row r="490" spans="3:28" ht="12.2" customHeight="1">
      <c r="C490" s="68"/>
      <c r="D490" s="68"/>
      <c r="U490" s="68"/>
      <c r="V490" s="68"/>
      <c r="W490" s="68"/>
      <c r="X490" s="68"/>
      <c r="Y490" s="68"/>
      <c r="Z490" s="68"/>
      <c r="AA490" s="68"/>
      <c r="AB490" s="68"/>
    </row>
    <row r="491" spans="3:28" ht="12.2" customHeight="1">
      <c r="C491" s="68"/>
      <c r="D491" s="68"/>
      <c r="U491" s="68"/>
      <c r="V491" s="68"/>
      <c r="W491" s="68"/>
      <c r="X491" s="68"/>
      <c r="Y491" s="68"/>
      <c r="Z491" s="68"/>
      <c r="AA491" s="68"/>
      <c r="AB491" s="68"/>
    </row>
    <row r="492" spans="3:28" ht="12.2" customHeight="1">
      <c r="C492" s="68"/>
      <c r="D492" s="68"/>
      <c r="U492" s="68"/>
      <c r="V492" s="68"/>
      <c r="W492" s="68"/>
      <c r="X492" s="68"/>
      <c r="Y492" s="68"/>
      <c r="Z492" s="68"/>
      <c r="AA492" s="68"/>
      <c r="AB492" s="68"/>
    </row>
    <row r="493" spans="3:28" ht="12.2" customHeight="1">
      <c r="C493" s="68"/>
      <c r="D493" s="68"/>
      <c r="U493" s="68"/>
      <c r="V493" s="68"/>
      <c r="W493" s="68"/>
      <c r="X493" s="68"/>
      <c r="Y493" s="68"/>
      <c r="Z493" s="68"/>
      <c r="AA493" s="68"/>
      <c r="AB493" s="68"/>
    </row>
    <row r="494" spans="3:28" ht="12.2" customHeight="1">
      <c r="C494" s="68"/>
      <c r="D494" s="68"/>
      <c r="U494" s="68"/>
      <c r="V494" s="68"/>
      <c r="W494" s="68"/>
      <c r="X494" s="68"/>
      <c r="Y494" s="68"/>
      <c r="Z494" s="68"/>
      <c r="AA494" s="68"/>
      <c r="AB494" s="68"/>
    </row>
    <row r="495" spans="3:28" ht="12.2" customHeight="1">
      <c r="C495" s="68"/>
      <c r="D495" s="68"/>
      <c r="U495" s="68"/>
      <c r="V495" s="68"/>
      <c r="W495" s="68"/>
      <c r="X495" s="68"/>
      <c r="Y495" s="68"/>
      <c r="Z495" s="68"/>
      <c r="AA495" s="68"/>
      <c r="AB495" s="68"/>
    </row>
    <row r="496" spans="3:28" ht="12.2" customHeight="1">
      <c r="C496" s="68"/>
      <c r="D496" s="68"/>
      <c r="U496" s="68"/>
      <c r="V496" s="68"/>
      <c r="W496" s="68"/>
      <c r="X496" s="68"/>
      <c r="Y496" s="68"/>
      <c r="Z496" s="68"/>
      <c r="AA496" s="68"/>
      <c r="AB496" s="68"/>
    </row>
    <row r="497" spans="3:28" ht="12.2" customHeight="1">
      <c r="C497" s="68"/>
      <c r="D497" s="68"/>
      <c r="U497" s="68"/>
      <c r="V497" s="68"/>
      <c r="W497" s="68"/>
      <c r="X497" s="68"/>
      <c r="Y497" s="68"/>
      <c r="Z497" s="68"/>
      <c r="AA497" s="68"/>
      <c r="AB497" s="68"/>
    </row>
    <row r="498" spans="3:28" ht="12.2" customHeight="1">
      <c r="C498" s="68"/>
      <c r="D498" s="68"/>
      <c r="U498" s="68"/>
      <c r="V498" s="68"/>
      <c r="W498" s="68"/>
      <c r="X498" s="68"/>
      <c r="Y498" s="68"/>
      <c r="Z498" s="68"/>
      <c r="AA498" s="68"/>
      <c r="AB498" s="68"/>
    </row>
    <row r="499" spans="3:28" ht="12.2" customHeight="1">
      <c r="C499" s="68"/>
      <c r="D499" s="68"/>
      <c r="U499" s="68"/>
      <c r="V499" s="68"/>
      <c r="W499" s="68"/>
      <c r="X499" s="68"/>
      <c r="Y499" s="68"/>
      <c r="Z499" s="68"/>
      <c r="AA499" s="68"/>
      <c r="AB499" s="68"/>
    </row>
    <row r="500" spans="3:28" ht="12.2" customHeight="1">
      <c r="C500" s="68"/>
      <c r="D500" s="68"/>
      <c r="U500" s="68"/>
      <c r="V500" s="68"/>
      <c r="W500" s="68"/>
      <c r="X500" s="68"/>
      <c r="Y500" s="68"/>
      <c r="Z500" s="68"/>
      <c r="AA500" s="68"/>
      <c r="AB500" s="68"/>
    </row>
    <row r="501" spans="3:28" ht="12.2" customHeight="1">
      <c r="C501" s="68"/>
      <c r="D501" s="68"/>
      <c r="U501" s="68"/>
      <c r="V501" s="68"/>
      <c r="W501" s="68"/>
      <c r="X501" s="68"/>
      <c r="Y501" s="68"/>
      <c r="Z501" s="68"/>
      <c r="AA501" s="68"/>
      <c r="AB501" s="68"/>
    </row>
    <row r="502" spans="3:28" ht="12.2" customHeight="1">
      <c r="C502" s="68"/>
      <c r="D502" s="68"/>
      <c r="U502" s="68"/>
      <c r="V502" s="68"/>
      <c r="W502" s="68"/>
      <c r="X502" s="68"/>
      <c r="Y502" s="68"/>
      <c r="Z502" s="68"/>
      <c r="AA502" s="68"/>
      <c r="AB502" s="68"/>
    </row>
    <row r="503" spans="3:28" ht="12.2" customHeight="1">
      <c r="C503" s="68"/>
      <c r="D503" s="68"/>
      <c r="U503" s="68"/>
      <c r="V503" s="68"/>
      <c r="W503" s="68"/>
      <c r="X503" s="68"/>
      <c r="Y503" s="68"/>
      <c r="Z503" s="68"/>
      <c r="AA503" s="68"/>
      <c r="AB503" s="68"/>
    </row>
    <row r="504" spans="3:28" ht="12.2" customHeight="1">
      <c r="C504" s="68"/>
      <c r="D504" s="68"/>
      <c r="U504" s="68"/>
      <c r="V504" s="68"/>
      <c r="W504" s="68"/>
      <c r="X504" s="68"/>
      <c r="Y504" s="68"/>
      <c r="Z504" s="68"/>
      <c r="AA504" s="68"/>
      <c r="AB504" s="68"/>
    </row>
    <row r="505" spans="3:28" ht="12.2" customHeight="1">
      <c r="C505" s="68"/>
      <c r="D505" s="68"/>
      <c r="U505" s="68"/>
      <c r="V505" s="68"/>
      <c r="W505" s="68"/>
      <c r="X505" s="68"/>
      <c r="Y505" s="68"/>
      <c r="Z505" s="68"/>
      <c r="AA505" s="68"/>
      <c r="AB505" s="68"/>
    </row>
    <row r="506" spans="3:28" ht="12.2" customHeight="1">
      <c r="C506" s="68"/>
      <c r="D506" s="68"/>
      <c r="U506" s="68"/>
      <c r="V506" s="68"/>
      <c r="W506" s="68"/>
      <c r="X506" s="68"/>
      <c r="Y506" s="68"/>
      <c r="Z506" s="68"/>
      <c r="AA506" s="68"/>
      <c r="AB506" s="68"/>
    </row>
    <row r="507" spans="3:28" ht="12.2" customHeight="1">
      <c r="C507" s="68"/>
      <c r="D507" s="68"/>
      <c r="U507" s="68"/>
      <c r="V507" s="68"/>
      <c r="W507" s="68"/>
      <c r="X507" s="68"/>
      <c r="Y507" s="68"/>
      <c r="Z507" s="68"/>
      <c r="AA507" s="68"/>
      <c r="AB507" s="68"/>
    </row>
    <row r="508" spans="3:28" ht="12.2" customHeight="1">
      <c r="C508" s="68"/>
      <c r="D508" s="68"/>
      <c r="U508" s="68"/>
      <c r="V508" s="68"/>
      <c r="W508" s="68"/>
      <c r="X508" s="68"/>
      <c r="Y508" s="68"/>
      <c r="Z508" s="68"/>
      <c r="AA508" s="68"/>
      <c r="AB508" s="68"/>
    </row>
    <row r="509" spans="3:28" ht="12.2" customHeight="1">
      <c r="C509" s="68"/>
      <c r="D509" s="68"/>
      <c r="U509" s="68"/>
      <c r="V509" s="68"/>
      <c r="W509" s="68"/>
      <c r="X509" s="68"/>
      <c r="Y509" s="68"/>
      <c r="Z509" s="68"/>
      <c r="AA509" s="68"/>
      <c r="AB509" s="68"/>
    </row>
    <row r="510" spans="3:28" ht="12.2" customHeight="1">
      <c r="C510" s="68"/>
      <c r="D510" s="68"/>
      <c r="U510" s="68"/>
      <c r="V510" s="68"/>
      <c r="W510" s="68"/>
      <c r="X510" s="68"/>
      <c r="Y510" s="68"/>
      <c r="Z510" s="68"/>
      <c r="AA510" s="68"/>
      <c r="AB510" s="68"/>
    </row>
    <row r="511" spans="3:28" ht="12.2" customHeight="1">
      <c r="C511" s="68"/>
      <c r="D511" s="68"/>
      <c r="U511" s="68"/>
      <c r="V511" s="68"/>
      <c r="W511" s="68"/>
      <c r="X511" s="68"/>
      <c r="Y511" s="68"/>
      <c r="Z511" s="68"/>
      <c r="AA511" s="68"/>
      <c r="AB511" s="68"/>
    </row>
    <row r="512" spans="3:28" ht="12.2" customHeight="1">
      <c r="C512" s="68"/>
      <c r="D512" s="68"/>
      <c r="U512" s="68"/>
      <c r="V512" s="68"/>
      <c r="W512" s="68"/>
      <c r="X512" s="68"/>
      <c r="Y512" s="68"/>
      <c r="Z512" s="68"/>
      <c r="AA512" s="68"/>
      <c r="AB512" s="68"/>
    </row>
    <row r="513" spans="3:28" ht="12.2" customHeight="1">
      <c r="C513" s="68"/>
      <c r="D513" s="68"/>
      <c r="U513" s="68"/>
      <c r="V513" s="68"/>
      <c r="W513" s="68"/>
      <c r="X513" s="68"/>
      <c r="Y513" s="68"/>
      <c r="Z513" s="68"/>
      <c r="AA513" s="68"/>
      <c r="AB513" s="68"/>
    </row>
    <row r="514" spans="3:28" ht="12.2" customHeight="1">
      <c r="C514" s="68"/>
      <c r="D514" s="68"/>
      <c r="U514" s="68"/>
      <c r="V514" s="68"/>
      <c r="W514" s="68"/>
      <c r="X514" s="68"/>
      <c r="Y514" s="68"/>
      <c r="Z514" s="68"/>
      <c r="AA514" s="68"/>
      <c r="AB514" s="68"/>
    </row>
    <row r="515" spans="3:28" ht="12.2" customHeight="1">
      <c r="C515" s="68"/>
      <c r="D515" s="68"/>
      <c r="U515" s="68"/>
      <c r="V515" s="68"/>
      <c r="W515" s="68"/>
      <c r="X515" s="68"/>
      <c r="Y515" s="68"/>
      <c r="Z515" s="68"/>
      <c r="AA515" s="68"/>
      <c r="AB515" s="68"/>
    </row>
    <row r="516" spans="3:28" ht="12.2" customHeight="1">
      <c r="C516" s="68"/>
      <c r="D516" s="68"/>
      <c r="U516" s="68"/>
      <c r="V516" s="68"/>
      <c r="W516" s="68"/>
      <c r="X516" s="68"/>
      <c r="Y516" s="68"/>
      <c r="Z516" s="68"/>
      <c r="AA516" s="68"/>
      <c r="AB516" s="68"/>
    </row>
    <row r="517" spans="3:28" ht="12.2" customHeight="1">
      <c r="C517" s="68"/>
      <c r="D517" s="68"/>
      <c r="U517" s="68"/>
      <c r="V517" s="68"/>
      <c r="W517" s="68"/>
      <c r="X517" s="68"/>
      <c r="Y517" s="68"/>
      <c r="Z517" s="68"/>
      <c r="AA517" s="68"/>
      <c r="AB517" s="68"/>
    </row>
    <row r="518" spans="3:28" ht="12.2" customHeight="1">
      <c r="C518" s="68"/>
      <c r="D518" s="68"/>
      <c r="U518" s="68"/>
      <c r="V518" s="68"/>
      <c r="W518" s="68"/>
      <c r="X518" s="68"/>
      <c r="Y518" s="68"/>
      <c r="Z518" s="68"/>
      <c r="AA518" s="68"/>
      <c r="AB518" s="68"/>
    </row>
    <row r="519" spans="3:28" ht="12.2" customHeight="1">
      <c r="C519" s="68"/>
      <c r="D519" s="68"/>
      <c r="U519" s="68"/>
      <c r="V519" s="68"/>
      <c r="W519" s="68"/>
      <c r="X519" s="68"/>
      <c r="Y519" s="68"/>
      <c r="Z519" s="68"/>
      <c r="AA519" s="68"/>
      <c r="AB519" s="68"/>
    </row>
    <row r="520" spans="3:28" ht="12.2" customHeight="1">
      <c r="C520" s="68"/>
      <c r="D520" s="68"/>
      <c r="U520" s="68"/>
      <c r="V520" s="68"/>
      <c r="W520" s="68"/>
      <c r="X520" s="68"/>
      <c r="Y520" s="68"/>
      <c r="Z520" s="68"/>
      <c r="AA520" s="68"/>
      <c r="AB520" s="68"/>
    </row>
    <row r="521" spans="3:28" ht="12.2" customHeight="1">
      <c r="C521" s="68"/>
      <c r="D521" s="68"/>
      <c r="U521" s="68"/>
      <c r="V521" s="68"/>
      <c r="W521" s="68"/>
      <c r="X521" s="68"/>
      <c r="Y521" s="68"/>
      <c r="Z521" s="68"/>
      <c r="AA521" s="68"/>
      <c r="AB521" s="68"/>
    </row>
    <row r="522" spans="3:28" ht="12.2" customHeight="1">
      <c r="C522" s="68"/>
      <c r="D522" s="68"/>
      <c r="U522" s="68"/>
      <c r="V522" s="68"/>
      <c r="W522" s="68"/>
      <c r="X522" s="68"/>
      <c r="Y522" s="68"/>
      <c r="Z522" s="68"/>
      <c r="AA522" s="68"/>
      <c r="AB522" s="68"/>
    </row>
    <row r="523" spans="3:28" ht="12.2" customHeight="1">
      <c r="C523" s="68"/>
      <c r="D523" s="68"/>
      <c r="U523" s="68"/>
      <c r="V523" s="68"/>
      <c r="W523" s="68"/>
      <c r="X523" s="68"/>
      <c r="Y523" s="68"/>
      <c r="Z523" s="68"/>
      <c r="AA523" s="68"/>
      <c r="AB523" s="68"/>
    </row>
    <row r="524" spans="3:28" ht="12.2" customHeight="1">
      <c r="C524" s="68"/>
      <c r="D524" s="68"/>
      <c r="U524" s="68"/>
      <c r="V524" s="68"/>
      <c r="W524" s="68"/>
      <c r="X524" s="68"/>
      <c r="Y524" s="68"/>
      <c r="Z524" s="68"/>
      <c r="AA524" s="68"/>
      <c r="AB524" s="68"/>
    </row>
    <row r="525" spans="3:28" ht="12.2" customHeight="1">
      <c r="C525" s="68"/>
      <c r="D525" s="68"/>
      <c r="U525" s="68"/>
      <c r="V525" s="68"/>
      <c r="W525" s="68"/>
      <c r="X525" s="68"/>
      <c r="Y525" s="68"/>
      <c r="Z525" s="68"/>
      <c r="AA525" s="68"/>
      <c r="AB525" s="68"/>
    </row>
    <row r="526" spans="3:28" ht="12.2" customHeight="1">
      <c r="C526" s="68"/>
      <c r="D526" s="68"/>
      <c r="U526" s="68"/>
      <c r="V526" s="68"/>
      <c r="W526" s="68"/>
      <c r="X526" s="68"/>
      <c r="Y526" s="68"/>
      <c r="Z526" s="68"/>
      <c r="AA526" s="68"/>
      <c r="AB526" s="68"/>
    </row>
    <row r="527" spans="3:28" ht="12.2" customHeight="1">
      <c r="C527" s="68"/>
      <c r="D527" s="68"/>
      <c r="U527" s="68"/>
      <c r="V527" s="68"/>
      <c r="W527" s="68"/>
      <c r="X527" s="68"/>
      <c r="Y527" s="68"/>
      <c r="Z527" s="68"/>
      <c r="AA527" s="68"/>
      <c r="AB527" s="68"/>
    </row>
    <row r="528" spans="3:28" ht="12.2" customHeight="1">
      <c r="C528" s="68"/>
      <c r="D528" s="68"/>
      <c r="U528" s="68"/>
      <c r="V528" s="68"/>
      <c r="W528" s="68"/>
      <c r="X528" s="68"/>
      <c r="Y528" s="68"/>
      <c r="Z528" s="68"/>
      <c r="AA528" s="68"/>
      <c r="AB528" s="68"/>
    </row>
    <row r="529" spans="3:28" ht="12.2" customHeight="1">
      <c r="C529" s="68"/>
      <c r="D529" s="68"/>
      <c r="U529" s="68"/>
      <c r="V529" s="68"/>
      <c r="W529" s="68"/>
      <c r="X529" s="68"/>
      <c r="Y529" s="68"/>
      <c r="Z529" s="68"/>
      <c r="AA529" s="68"/>
      <c r="AB529" s="68"/>
    </row>
    <row r="530" spans="3:28" ht="12.2" customHeight="1">
      <c r="C530" s="68"/>
      <c r="D530" s="68"/>
      <c r="U530" s="68"/>
      <c r="V530" s="68"/>
      <c r="W530" s="68"/>
      <c r="X530" s="68"/>
      <c r="Y530" s="68"/>
      <c r="Z530" s="68"/>
      <c r="AA530" s="68"/>
      <c r="AB530" s="68"/>
    </row>
    <row r="531" spans="3:28" ht="12.2" customHeight="1">
      <c r="C531" s="68"/>
      <c r="D531" s="68"/>
      <c r="U531" s="68"/>
      <c r="V531" s="68"/>
      <c r="W531" s="68"/>
      <c r="X531" s="68"/>
      <c r="Y531" s="68"/>
      <c r="Z531" s="68"/>
      <c r="AA531" s="68"/>
      <c r="AB531" s="68"/>
    </row>
    <row r="532" spans="3:28" ht="12.2" customHeight="1">
      <c r="C532" s="68"/>
      <c r="D532" s="68"/>
      <c r="U532" s="68"/>
      <c r="V532" s="68"/>
      <c r="W532" s="68"/>
      <c r="X532" s="68"/>
      <c r="Y532" s="68"/>
      <c r="Z532" s="68"/>
      <c r="AA532" s="68"/>
      <c r="AB532" s="68"/>
    </row>
    <row r="533" spans="3:28" ht="12.2" customHeight="1">
      <c r="C533" s="68"/>
      <c r="D533" s="68"/>
      <c r="U533" s="68"/>
      <c r="V533" s="68"/>
      <c r="W533" s="68"/>
      <c r="X533" s="68"/>
      <c r="Y533" s="68"/>
      <c r="Z533" s="68"/>
      <c r="AA533" s="68"/>
      <c r="AB533" s="68"/>
    </row>
    <row r="534" spans="3:28" ht="12.2" customHeight="1">
      <c r="C534" s="68"/>
      <c r="D534" s="68"/>
      <c r="U534" s="68"/>
      <c r="V534" s="68"/>
      <c r="W534" s="68"/>
      <c r="X534" s="68"/>
      <c r="Y534" s="68"/>
      <c r="Z534" s="68"/>
      <c r="AA534" s="68"/>
      <c r="AB534" s="68"/>
    </row>
    <row r="535" spans="3:28" ht="12.2" customHeight="1">
      <c r="C535" s="68"/>
      <c r="D535" s="68"/>
      <c r="U535" s="68"/>
      <c r="V535" s="68"/>
      <c r="W535" s="68"/>
      <c r="X535" s="68"/>
      <c r="Y535" s="68"/>
      <c r="Z535" s="68"/>
      <c r="AA535" s="68"/>
      <c r="AB535" s="68"/>
    </row>
    <row r="536" spans="3:28" ht="12.2" customHeight="1">
      <c r="C536" s="68"/>
      <c r="D536" s="68"/>
      <c r="U536" s="68"/>
      <c r="V536" s="68"/>
      <c r="W536" s="68"/>
      <c r="X536" s="68"/>
      <c r="Y536" s="68"/>
      <c r="Z536" s="68"/>
      <c r="AA536" s="68"/>
      <c r="AB536" s="68"/>
    </row>
    <row r="537" spans="3:28" ht="12.2" customHeight="1">
      <c r="C537" s="68"/>
      <c r="D537" s="68"/>
      <c r="U537" s="68"/>
      <c r="V537" s="68"/>
      <c r="W537" s="68"/>
      <c r="X537" s="68"/>
      <c r="Y537" s="68"/>
      <c r="Z537" s="68"/>
      <c r="AA537" s="68"/>
      <c r="AB537" s="68"/>
    </row>
    <row r="538" spans="3:28" ht="12.2" customHeight="1">
      <c r="C538" s="68"/>
      <c r="D538" s="68"/>
      <c r="U538" s="68"/>
      <c r="V538" s="68"/>
      <c r="W538" s="68"/>
      <c r="X538" s="68"/>
      <c r="Y538" s="68"/>
      <c r="Z538" s="68"/>
      <c r="AA538" s="68"/>
      <c r="AB538" s="68"/>
    </row>
    <row r="539" spans="3:28" ht="12.2" customHeight="1">
      <c r="C539" s="68"/>
      <c r="D539" s="68"/>
      <c r="U539" s="68"/>
      <c r="V539" s="68"/>
      <c r="W539" s="68"/>
      <c r="X539" s="68"/>
      <c r="Y539" s="68"/>
      <c r="Z539" s="68"/>
      <c r="AA539" s="68"/>
      <c r="AB539" s="68"/>
    </row>
    <row r="540" spans="3:28" ht="12.2" customHeight="1">
      <c r="C540" s="68"/>
      <c r="D540" s="68"/>
      <c r="U540" s="68"/>
      <c r="V540" s="68"/>
      <c r="W540" s="68"/>
      <c r="X540" s="68"/>
      <c r="Y540" s="68"/>
      <c r="Z540" s="68"/>
      <c r="AA540" s="68"/>
      <c r="AB540" s="68"/>
    </row>
    <row r="541" spans="3:28" ht="12.2" customHeight="1">
      <c r="C541" s="68"/>
      <c r="D541" s="68"/>
      <c r="U541" s="68"/>
      <c r="V541" s="68"/>
      <c r="W541" s="68"/>
      <c r="X541" s="68"/>
      <c r="Y541" s="68"/>
      <c r="Z541" s="68"/>
      <c r="AA541" s="68"/>
      <c r="AB541" s="68"/>
    </row>
    <row r="542" spans="3:28" ht="12.2" customHeight="1">
      <c r="C542" s="68"/>
      <c r="D542" s="68"/>
      <c r="U542" s="68"/>
      <c r="V542" s="68"/>
      <c r="W542" s="68"/>
      <c r="X542" s="68"/>
      <c r="Y542" s="68"/>
      <c r="Z542" s="68"/>
      <c r="AA542" s="68"/>
      <c r="AB542" s="68"/>
    </row>
    <row r="543" spans="3:28" ht="12.2" customHeight="1">
      <c r="C543" s="68"/>
      <c r="D543" s="68"/>
      <c r="U543" s="68"/>
      <c r="V543" s="68"/>
      <c r="W543" s="68"/>
      <c r="X543" s="68"/>
      <c r="Y543" s="68"/>
      <c r="Z543" s="68"/>
      <c r="AA543" s="68"/>
      <c r="AB543" s="68"/>
    </row>
    <row r="544" spans="3:28" ht="12.2" customHeight="1">
      <c r="C544" s="68"/>
      <c r="D544" s="68"/>
      <c r="U544" s="68"/>
      <c r="V544" s="68"/>
      <c r="W544" s="68"/>
      <c r="X544" s="68"/>
      <c r="Y544" s="68"/>
      <c r="Z544" s="68"/>
      <c r="AA544" s="68"/>
      <c r="AB544" s="68"/>
    </row>
    <row r="545" spans="3:28" ht="12.2" customHeight="1">
      <c r="C545" s="68"/>
      <c r="D545" s="68"/>
      <c r="U545" s="68"/>
      <c r="V545" s="68"/>
      <c r="W545" s="68"/>
      <c r="X545" s="68"/>
      <c r="Y545" s="68"/>
      <c r="Z545" s="68"/>
      <c r="AA545" s="68"/>
      <c r="AB545" s="68"/>
    </row>
    <row r="546" spans="3:28" ht="12.2" customHeight="1">
      <c r="C546" s="68"/>
      <c r="D546" s="68"/>
      <c r="U546" s="68"/>
      <c r="V546" s="68"/>
      <c r="W546" s="68"/>
      <c r="X546" s="68"/>
      <c r="Y546" s="68"/>
      <c r="Z546" s="68"/>
      <c r="AA546" s="68"/>
      <c r="AB546" s="68"/>
    </row>
    <row r="547" spans="3:28" ht="12.2" customHeight="1">
      <c r="C547" s="68"/>
      <c r="D547" s="68"/>
      <c r="U547" s="68"/>
      <c r="V547" s="68"/>
      <c r="W547" s="68"/>
      <c r="X547" s="68"/>
      <c r="Y547" s="68"/>
      <c r="Z547" s="68"/>
      <c r="AA547" s="68"/>
      <c r="AB547" s="68"/>
    </row>
    <row r="548" spans="3:28" ht="12.2" customHeight="1">
      <c r="C548" s="68"/>
      <c r="D548" s="68"/>
      <c r="U548" s="68"/>
      <c r="V548" s="68"/>
      <c r="W548" s="68"/>
      <c r="X548" s="68"/>
      <c r="Y548" s="68"/>
      <c r="Z548" s="68"/>
      <c r="AA548" s="68"/>
      <c r="AB548" s="68"/>
    </row>
    <row r="549" spans="3:28" ht="12.2" customHeight="1">
      <c r="C549" s="68"/>
      <c r="D549" s="68"/>
      <c r="U549" s="68"/>
      <c r="V549" s="68"/>
      <c r="W549" s="68"/>
      <c r="X549" s="68"/>
      <c r="Y549" s="68"/>
      <c r="Z549" s="68"/>
      <c r="AA549" s="68"/>
      <c r="AB549" s="68"/>
    </row>
    <row r="550" spans="3:28" ht="12.2" customHeight="1">
      <c r="C550" s="68"/>
      <c r="D550" s="68"/>
      <c r="U550" s="68"/>
      <c r="V550" s="68"/>
      <c r="W550" s="68"/>
      <c r="X550" s="68"/>
      <c r="Y550" s="68"/>
      <c r="Z550" s="68"/>
      <c r="AA550" s="68"/>
      <c r="AB550" s="68"/>
    </row>
    <row r="551" spans="3:28" ht="12.2" customHeight="1">
      <c r="C551" s="68"/>
      <c r="D551" s="68"/>
      <c r="U551" s="68"/>
      <c r="V551" s="68"/>
      <c r="W551" s="68"/>
      <c r="X551" s="68"/>
      <c r="Y551" s="68"/>
      <c r="Z551" s="68"/>
      <c r="AA551" s="68"/>
      <c r="AB551" s="68"/>
    </row>
    <row r="552" spans="3:28" ht="12.2" customHeight="1">
      <c r="C552" s="68"/>
      <c r="D552" s="68"/>
      <c r="U552" s="68"/>
      <c r="V552" s="68"/>
      <c r="W552" s="68"/>
      <c r="X552" s="68"/>
      <c r="Y552" s="68"/>
      <c r="Z552" s="68"/>
      <c r="AA552" s="68"/>
      <c r="AB552" s="68"/>
    </row>
    <row r="553" spans="3:28" ht="12.2" customHeight="1">
      <c r="C553" s="68"/>
      <c r="D553" s="68"/>
      <c r="U553" s="68"/>
      <c r="V553" s="68"/>
      <c r="W553" s="68"/>
      <c r="X553" s="68"/>
      <c r="Y553" s="68"/>
      <c r="Z553" s="68"/>
      <c r="AA553" s="68"/>
      <c r="AB553" s="68"/>
    </row>
    <row r="554" spans="3:28" ht="12.2" customHeight="1">
      <c r="C554" s="68"/>
      <c r="D554" s="68"/>
      <c r="U554" s="68"/>
      <c r="V554" s="68"/>
      <c r="W554" s="68"/>
      <c r="X554" s="68"/>
      <c r="Y554" s="68"/>
      <c r="Z554" s="68"/>
      <c r="AA554" s="68"/>
      <c r="AB554" s="68"/>
    </row>
    <row r="555" spans="3:28" ht="12.2" customHeight="1">
      <c r="C555" s="68"/>
      <c r="D555" s="68"/>
      <c r="U555" s="68"/>
      <c r="V555" s="68"/>
      <c r="W555" s="68"/>
      <c r="X555" s="68"/>
      <c r="Y555" s="68"/>
      <c r="Z555" s="68"/>
      <c r="AA555" s="68"/>
      <c r="AB555" s="68"/>
    </row>
    <row r="556" spans="3:28" ht="12.2" customHeight="1">
      <c r="C556" s="68"/>
      <c r="D556" s="68"/>
      <c r="U556" s="68"/>
      <c r="V556" s="68"/>
      <c r="W556" s="68"/>
      <c r="X556" s="68"/>
      <c r="Y556" s="68"/>
      <c r="Z556" s="68"/>
      <c r="AA556" s="68"/>
      <c r="AB556" s="68"/>
    </row>
    <row r="557" spans="3:28" ht="12.2" customHeight="1">
      <c r="C557" s="68"/>
      <c r="D557" s="68"/>
      <c r="U557" s="68"/>
      <c r="V557" s="68"/>
      <c r="W557" s="68"/>
      <c r="X557" s="68"/>
      <c r="Y557" s="68"/>
      <c r="Z557" s="68"/>
      <c r="AA557" s="68"/>
      <c r="AB557" s="68"/>
    </row>
    <row r="558" spans="3:28" ht="12.2" customHeight="1">
      <c r="C558" s="68"/>
      <c r="D558" s="68"/>
      <c r="U558" s="68"/>
      <c r="V558" s="68"/>
      <c r="W558" s="68"/>
      <c r="X558" s="68"/>
      <c r="Y558" s="68"/>
      <c r="Z558" s="68"/>
      <c r="AA558" s="68"/>
      <c r="AB558" s="68"/>
    </row>
    <row r="559" spans="3:28" ht="12.2" customHeight="1">
      <c r="C559" s="68"/>
      <c r="D559" s="68"/>
      <c r="U559" s="68"/>
      <c r="V559" s="68"/>
      <c r="W559" s="68"/>
      <c r="X559" s="68"/>
      <c r="Y559" s="68"/>
      <c r="Z559" s="68"/>
      <c r="AA559" s="68"/>
      <c r="AB559" s="68"/>
    </row>
    <row r="560" spans="3:28" ht="12.2" customHeight="1">
      <c r="C560" s="68"/>
      <c r="D560" s="68"/>
      <c r="U560" s="68"/>
      <c r="V560" s="68"/>
      <c r="W560" s="68"/>
      <c r="X560" s="68"/>
      <c r="Y560" s="68"/>
      <c r="Z560" s="68"/>
      <c r="AA560" s="68"/>
      <c r="AB560" s="68"/>
    </row>
    <row r="561" spans="3:28" ht="12.2" customHeight="1">
      <c r="C561" s="68"/>
      <c r="D561" s="68"/>
      <c r="U561" s="68"/>
      <c r="V561" s="68"/>
      <c r="W561" s="68"/>
      <c r="X561" s="68"/>
      <c r="Y561" s="68"/>
      <c r="Z561" s="68"/>
      <c r="AA561" s="68"/>
      <c r="AB561" s="68"/>
    </row>
    <row r="562" spans="3:28" ht="12.2" customHeight="1">
      <c r="C562" s="68"/>
      <c r="D562" s="68"/>
      <c r="U562" s="68"/>
      <c r="V562" s="68"/>
      <c r="W562" s="68"/>
      <c r="X562" s="68"/>
      <c r="Y562" s="68"/>
      <c r="Z562" s="68"/>
      <c r="AA562" s="68"/>
      <c r="AB562" s="68"/>
    </row>
    <row r="563" spans="3:28" ht="12.2" customHeight="1">
      <c r="C563" s="68"/>
      <c r="D563" s="68"/>
      <c r="U563" s="68"/>
      <c r="V563" s="68"/>
      <c r="W563" s="68"/>
      <c r="X563" s="68"/>
      <c r="Y563" s="68"/>
      <c r="Z563" s="68"/>
      <c r="AA563" s="68"/>
      <c r="AB563" s="68"/>
    </row>
    <row r="564" spans="3:28" ht="12.2" customHeight="1">
      <c r="C564" s="68"/>
      <c r="D564" s="68"/>
      <c r="U564" s="68"/>
      <c r="V564" s="68"/>
      <c r="W564" s="68"/>
      <c r="X564" s="68"/>
      <c r="Y564" s="68"/>
      <c r="Z564" s="68"/>
      <c r="AA564" s="68"/>
      <c r="AB564" s="68"/>
    </row>
    <row r="565" spans="3:28" ht="12.2" customHeight="1">
      <c r="C565" s="68"/>
      <c r="D565" s="68"/>
      <c r="U565" s="68"/>
      <c r="V565" s="68"/>
      <c r="W565" s="68"/>
      <c r="X565" s="68"/>
      <c r="Y565" s="68"/>
      <c r="Z565" s="68"/>
      <c r="AA565" s="68"/>
      <c r="AB565" s="68"/>
    </row>
    <row r="566" spans="3:28" ht="12.2" customHeight="1">
      <c r="C566" s="68"/>
      <c r="D566" s="68"/>
      <c r="U566" s="68"/>
      <c r="V566" s="68"/>
      <c r="W566" s="68"/>
      <c r="X566" s="68"/>
      <c r="Y566" s="68"/>
      <c r="Z566" s="68"/>
      <c r="AA566" s="68"/>
      <c r="AB566" s="68"/>
    </row>
    <row r="567" spans="3:28" ht="12.2" customHeight="1">
      <c r="C567" s="68"/>
      <c r="D567" s="68"/>
      <c r="U567" s="68"/>
      <c r="V567" s="68"/>
      <c r="W567" s="68"/>
      <c r="X567" s="68"/>
      <c r="Y567" s="68"/>
      <c r="Z567" s="68"/>
      <c r="AA567" s="68"/>
      <c r="AB567" s="68"/>
    </row>
    <row r="568" spans="3:28" ht="12.2" customHeight="1">
      <c r="C568" s="68"/>
      <c r="D568" s="68"/>
      <c r="U568" s="68"/>
      <c r="V568" s="68"/>
      <c r="W568" s="68"/>
      <c r="X568" s="68"/>
      <c r="Y568" s="68"/>
      <c r="Z568" s="68"/>
      <c r="AA568" s="68"/>
      <c r="AB568" s="68"/>
    </row>
    <row r="569" spans="3:28" ht="12.2" customHeight="1">
      <c r="C569" s="68"/>
      <c r="D569" s="68"/>
      <c r="U569" s="68"/>
      <c r="V569" s="68"/>
      <c r="W569" s="68"/>
      <c r="X569" s="68"/>
      <c r="Y569" s="68"/>
      <c r="Z569" s="68"/>
      <c r="AA569" s="68"/>
      <c r="AB569" s="68"/>
    </row>
    <row r="570" spans="3:28" ht="12.2" customHeight="1">
      <c r="C570" s="68"/>
      <c r="D570" s="68"/>
      <c r="U570" s="68"/>
      <c r="V570" s="68"/>
      <c r="W570" s="68"/>
      <c r="X570" s="68"/>
      <c r="Y570" s="68"/>
      <c r="Z570" s="68"/>
      <c r="AA570" s="68"/>
      <c r="AB570" s="68"/>
    </row>
    <row r="571" spans="3:28" ht="12.2" customHeight="1">
      <c r="C571" s="68"/>
      <c r="D571" s="68"/>
      <c r="U571" s="68"/>
      <c r="V571" s="68"/>
      <c r="W571" s="68"/>
      <c r="X571" s="68"/>
      <c r="Y571" s="68"/>
      <c r="Z571" s="68"/>
      <c r="AA571" s="68"/>
      <c r="AB571" s="68"/>
    </row>
    <row r="572" spans="3:28" ht="12.2" customHeight="1">
      <c r="C572" s="68"/>
      <c r="D572" s="68"/>
      <c r="U572" s="68"/>
      <c r="V572" s="68"/>
      <c r="W572" s="68"/>
      <c r="X572" s="68"/>
      <c r="Y572" s="68"/>
      <c r="Z572" s="68"/>
      <c r="AA572" s="68"/>
      <c r="AB572" s="68"/>
    </row>
    <row r="573" spans="3:28" ht="12.2" customHeight="1">
      <c r="C573" s="68"/>
      <c r="D573" s="68"/>
      <c r="U573" s="68"/>
      <c r="V573" s="68"/>
      <c r="W573" s="68"/>
      <c r="X573" s="68"/>
      <c r="Y573" s="68"/>
      <c r="Z573" s="68"/>
      <c r="AA573" s="68"/>
      <c r="AB573" s="68"/>
    </row>
    <row r="574" spans="3:28" ht="12.2" customHeight="1">
      <c r="C574" s="68"/>
      <c r="D574" s="68"/>
      <c r="U574" s="68"/>
      <c r="V574" s="68"/>
      <c r="W574" s="68"/>
      <c r="X574" s="68"/>
      <c r="Y574" s="68"/>
      <c r="Z574" s="68"/>
      <c r="AA574" s="68"/>
      <c r="AB574" s="68"/>
    </row>
    <row r="575" spans="3:28" ht="12.2" customHeight="1">
      <c r="C575" s="68"/>
      <c r="D575" s="68"/>
      <c r="U575" s="68"/>
      <c r="V575" s="68"/>
      <c r="W575" s="68"/>
      <c r="X575" s="68"/>
      <c r="Y575" s="68"/>
      <c r="Z575" s="68"/>
      <c r="AA575" s="68"/>
      <c r="AB575" s="68"/>
    </row>
    <row r="576" spans="3:28" ht="12.2" customHeight="1">
      <c r="C576" s="68"/>
      <c r="D576" s="68"/>
      <c r="U576" s="68"/>
      <c r="V576" s="68"/>
      <c r="W576" s="68"/>
      <c r="X576" s="68"/>
      <c r="Y576" s="68"/>
      <c r="Z576" s="68"/>
      <c r="AA576" s="68"/>
      <c r="AB576" s="68"/>
    </row>
    <row r="577" spans="3:28" ht="12.2" customHeight="1">
      <c r="C577" s="68"/>
      <c r="D577" s="68"/>
      <c r="U577" s="68"/>
      <c r="V577" s="68"/>
      <c r="W577" s="68"/>
      <c r="X577" s="68"/>
      <c r="Y577" s="68"/>
      <c r="Z577" s="68"/>
      <c r="AA577" s="68"/>
      <c r="AB577" s="68"/>
    </row>
    <row r="578" spans="3:28" ht="12.2" customHeight="1">
      <c r="C578" s="68"/>
      <c r="D578" s="68"/>
      <c r="U578" s="68"/>
      <c r="V578" s="68"/>
      <c r="W578" s="68"/>
      <c r="X578" s="68"/>
      <c r="Y578" s="68"/>
      <c r="Z578" s="68"/>
      <c r="AA578" s="68"/>
      <c r="AB578" s="68"/>
    </row>
    <row r="579" spans="3:28" ht="12.2" customHeight="1">
      <c r="C579" s="68"/>
      <c r="D579" s="68"/>
      <c r="U579" s="68"/>
      <c r="V579" s="68"/>
      <c r="W579" s="68"/>
      <c r="X579" s="68"/>
      <c r="Y579" s="68"/>
      <c r="Z579" s="68"/>
      <c r="AA579" s="68"/>
      <c r="AB579" s="68"/>
    </row>
    <row r="580" spans="3:28" ht="12.2" customHeight="1">
      <c r="C580" s="68"/>
      <c r="D580" s="68"/>
      <c r="U580" s="68"/>
      <c r="V580" s="68"/>
      <c r="W580" s="68"/>
      <c r="X580" s="68"/>
      <c r="Y580" s="68"/>
      <c r="Z580" s="68"/>
      <c r="AA580" s="68"/>
      <c r="AB580" s="68"/>
    </row>
    <row r="581" spans="3:28" ht="12.2" customHeight="1">
      <c r="C581" s="68"/>
      <c r="D581" s="68"/>
      <c r="U581" s="68"/>
      <c r="V581" s="68"/>
      <c r="W581" s="68"/>
      <c r="X581" s="68"/>
      <c r="Y581" s="68"/>
      <c r="Z581" s="68"/>
      <c r="AA581" s="68"/>
      <c r="AB581" s="68"/>
    </row>
    <row r="582" spans="3:28" ht="12.2" customHeight="1">
      <c r="C582" s="68"/>
      <c r="D582" s="68"/>
      <c r="U582" s="68"/>
      <c r="V582" s="68"/>
      <c r="W582" s="68"/>
      <c r="X582" s="68"/>
      <c r="Y582" s="68"/>
      <c r="Z582" s="68"/>
      <c r="AA582" s="68"/>
      <c r="AB582" s="68"/>
    </row>
    <row r="583" spans="3:28" ht="12.2" customHeight="1">
      <c r="C583" s="68"/>
      <c r="D583" s="68"/>
      <c r="U583" s="68"/>
      <c r="V583" s="68"/>
      <c r="W583" s="68"/>
      <c r="X583" s="68"/>
      <c r="Y583" s="68"/>
      <c r="Z583" s="68"/>
      <c r="AA583" s="68"/>
      <c r="AB583" s="68"/>
    </row>
    <row r="584" spans="3:28" ht="12.2" customHeight="1">
      <c r="C584" s="68"/>
      <c r="D584" s="68"/>
      <c r="U584" s="68"/>
      <c r="V584" s="68"/>
      <c r="W584" s="68"/>
      <c r="X584" s="68"/>
      <c r="Y584" s="68"/>
      <c r="Z584" s="68"/>
      <c r="AA584" s="68"/>
      <c r="AB584" s="68"/>
    </row>
    <row r="585" spans="3:28" ht="12.2" customHeight="1">
      <c r="C585" s="68"/>
      <c r="D585" s="68"/>
      <c r="U585" s="68"/>
      <c r="V585" s="68"/>
      <c r="W585" s="68"/>
      <c r="X585" s="68"/>
      <c r="Y585" s="68"/>
      <c r="Z585" s="68"/>
      <c r="AA585" s="68"/>
      <c r="AB585" s="68"/>
    </row>
    <row r="586" spans="3:28" ht="12.2" customHeight="1">
      <c r="C586" s="68"/>
      <c r="D586" s="68"/>
      <c r="U586" s="68"/>
      <c r="V586" s="68"/>
      <c r="W586" s="68"/>
      <c r="X586" s="68"/>
      <c r="Y586" s="68"/>
      <c r="Z586" s="68"/>
      <c r="AA586" s="68"/>
      <c r="AB586" s="68"/>
    </row>
    <row r="587" spans="3:28" ht="12.2" customHeight="1">
      <c r="C587" s="68"/>
      <c r="D587" s="68"/>
      <c r="U587" s="68"/>
      <c r="V587" s="68"/>
      <c r="W587" s="68"/>
      <c r="X587" s="68"/>
      <c r="Y587" s="68"/>
      <c r="Z587" s="68"/>
      <c r="AA587" s="68"/>
      <c r="AB587" s="68"/>
    </row>
    <row r="588" spans="3:28" ht="12.2" customHeight="1">
      <c r="C588" s="68"/>
      <c r="D588" s="68"/>
      <c r="U588" s="68"/>
      <c r="V588" s="68"/>
      <c r="W588" s="68"/>
      <c r="X588" s="68"/>
      <c r="Y588" s="68"/>
      <c r="Z588" s="68"/>
      <c r="AA588" s="68"/>
      <c r="AB588" s="68"/>
    </row>
    <row r="589" spans="3:28" ht="12.2" customHeight="1">
      <c r="C589" s="68"/>
      <c r="D589" s="68"/>
      <c r="U589" s="68"/>
      <c r="V589" s="68"/>
      <c r="W589" s="68"/>
      <c r="X589" s="68"/>
      <c r="Y589" s="68"/>
      <c r="Z589" s="68"/>
      <c r="AA589" s="68"/>
      <c r="AB589" s="68"/>
    </row>
    <row r="590" spans="3:28" ht="12.2" customHeight="1">
      <c r="C590" s="68"/>
      <c r="D590" s="68"/>
      <c r="U590" s="68"/>
      <c r="V590" s="68"/>
      <c r="W590" s="68"/>
      <c r="X590" s="68"/>
      <c r="Y590" s="68"/>
      <c r="Z590" s="68"/>
      <c r="AA590" s="68"/>
      <c r="AB590" s="68"/>
    </row>
    <row r="591" spans="3:28" ht="12.2" customHeight="1">
      <c r="C591" s="68"/>
      <c r="D591" s="68"/>
      <c r="U591" s="68"/>
      <c r="V591" s="68"/>
      <c r="W591" s="68"/>
      <c r="X591" s="68"/>
      <c r="Y591" s="68"/>
      <c r="Z591" s="68"/>
      <c r="AA591" s="68"/>
      <c r="AB591" s="68"/>
    </row>
    <row r="592" spans="3:28" ht="12.2" customHeight="1">
      <c r="C592" s="68"/>
      <c r="D592" s="68"/>
      <c r="U592" s="68"/>
      <c r="V592" s="68"/>
      <c r="W592" s="68"/>
      <c r="X592" s="68"/>
      <c r="Y592" s="68"/>
      <c r="Z592" s="68"/>
      <c r="AA592" s="68"/>
      <c r="AB592" s="68"/>
    </row>
    <row r="593" spans="3:28" ht="12.2" customHeight="1">
      <c r="C593" s="68"/>
      <c r="D593" s="68"/>
      <c r="U593" s="68"/>
      <c r="V593" s="68"/>
      <c r="W593" s="68"/>
      <c r="X593" s="68"/>
      <c r="Y593" s="68"/>
      <c r="Z593" s="68"/>
      <c r="AA593" s="68"/>
      <c r="AB593" s="68"/>
    </row>
    <row r="594" spans="3:28" ht="12.2" customHeight="1">
      <c r="C594" s="68"/>
      <c r="D594" s="68"/>
      <c r="U594" s="68"/>
      <c r="V594" s="68"/>
      <c r="W594" s="68"/>
      <c r="X594" s="68"/>
      <c r="Y594" s="68"/>
      <c r="Z594" s="68"/>
      <c r="AA594" s="68"/>
      <c r="AB594" s="68"/>
    </row>
    <row r="595" spans="3:28" ht="12.2" customHeight="1">
      <c r="C595" s="68"/>
      <c r="D595" s="68"/>
      <c r="U595" s="68"/>
      <c r="V595" s="68"/>
      <c r="W595" s="68"/>
      <c r="X595" s="68"/>
      <c r="Y595" s="68"/>
      <c r="Z595" s="68"/>
      <c r="AA595" s="68"/>
      <c r="AB595" s="68"/>
    </row>
    <row r="596" spans="3:28" ht="12.2" customHeight="1">
      <c r="C596" s="68"/>
      <c r="D596" s="68"/>
      <c r="U596" s="68"/>
      <c r="V596" s="68"/>
      <c r="W596" s="68"/>
      <c r="X596" s="68"/>
      <c r="Y596" s="68"/>
      <c r="Z596" s="68"/>
      <c r="AA596" s="68"/>
      <c r="AB596" s="68"/>
    </row>
    <row r="597" spans="3:28" ht="12.2" customHeight="1">
      <c r="C597" s="68"/>
      <c r="D597" s="68"/>
      <c r="U597" s="68"/>
      <c r="V597" s="68"/>
      <c r="W597" s="68"/>
      <c r="X597" s="68"/>
      <c r="Y597" s="68"/>
      <c r="Z597" s="68"/>
      <c r="AA597" s="68"/>
      <c r="AB597" s="68"/>
    </row>
    <row r="598" spans="3:28" ht="12.2" customHeight="1">
      <c r="C598" s="68"/>
      <c r="D598" s="68"/>
      <c r="U598" s="68"/>
      <c r="V598" s="68"/>
      <c r="W598" s="68"/>
      <c r="X598" s="68"/>
      <c r="Y598" s="68"/>
      <c r="Z598" s="68"/>
      <c r="AA598" s="68"/>
      <c r="AB598" s="68"/>
    </row>
    <row r="599" spans="3:28" ht="12.2" customHeight="1">
      <c r="C599" s="68"/>
      <c r="D599" s="68"/>
      <c r="U599" s="68"/>
      <c r="V599" s="68"/>
      <c r="W599" s="68"/>
      <c r="X599" s="68"/>
      <c r="Y599" s="68"/>
      <c r="Z599" s="68"/>
      <c r="AA599" s="68"/>
      <c r="AB599" s="68"/>
    </row>
    <row r="600" spans="3:28" ht="12.2" customHeight="1">
      <c r="C600" s="68"/>
      <c r="D600" s="68"/>
      <c r="U600" s="68"/>
      <c r="V600" s="68"/>
      <c r="W600" s="68"/>
      <c r="X600" s="68"/>
      <c r="Y600" s="68"/>
      <c r="Z600" s="68"/>
      <c r="AA600" s="68"/>
      <c r="AB600" s="68"/>
    </row>
    <row r="601" spans="3:28" ht="12.2" customHeight="1">
      <c r="C601" s="68"/>
      <c r="D601" s="68"/>
      <c r="U601" s="68"/>
      <c r="V601" s="68"/>
      <c r="W601" s="68"/>
      <c r="X601" s="68"/>
      <c r="Y601" s="68"/>
      <c r="Z601" s="68"/>
      <c r="AA601" s="68"/>
      <c r="AB601" s="68"/>
    </row>
    <row r="602" spans="3:28" ht="12.2" customHeight="1">
      <c r="C602" s="68"/>
      <c r="D602" s="68"/>
      <c r="U602" s="68"/>
      <c r="V602" s="68"/>
      <c r="W602" s="68"/>
      <c r="X602" s="68"/>
      <c r="Y602" s="68"/>
      <c r="Z602" s="68"/>
      <c r="AA602" s="68"/>
      <c r="AB602" s="68"/>
    </row>
    <row r="603" spans="3:28" ht="12.2" customHeight="1">
      <c r="C603" s="68"/>
      <c r="D603" s="68"/>
      <c r="U603" s="68"/>
      <c r="V603" s="68"/>
      <c r="W603" s="68"/>
      <c r="X603" s="68"/>
      <c r="Y603" s="68"/>
      <c r="Z603" s="68"/>
      <c r="AA603" s="68"/>
      <c r="AB603" s="68"/>
    </row>
    <row r="604" spans="3:28" ht="12.2" customHeight="1">
      <c r="C604" s="68"/>
      <c r="D604" s="68"/>
      <c r="U604" s="68"/>
      <c r="V604" s="68"/>
      <c r="W604" s="68"/>
      <c r="X604" s="68"/>
      <c r="Y604" s="68"/>
      <c r="Z604" s="68"/>
      <c r="AA604" s="68"/>
      <c r="AB604" s="68"/>
    </row>
    <row r="605" spans="3:28" ht="12.2" customHeight="1">
      <c r="C605" s="68"/>
      <c r="D605" s="68"/>
      <c r="U605" s="68"/>
      <c r="V605" s="68"/>
      <c r="W605" s="68"/>
      <c r="X605" s="68"/>
      <c r="Y605" s="68"/>
      <c r="Z605" s="68"/>
      <c r="AA605" s="68"/>
      <c r="AB605" s="68"/>
    </row>
    <row r="606" spans="3:28" ht="12.2" customHeight="1">
      <c r="C606" s="68"/>
      <c r="D606" s="68"/>
      <c r="U606" s="68"/>
      <c r="V606" s="68"/>
      <c r="W606" s="68"/>
      <c r="X606" s="68"/>
      <c r="Y606" s="68"/>
      <c r="Z606" s="68"/>
      <c r="AA606" s="68"/>
      <c r="AB606" s="68"/>
    </row>
    <row r="607" spans="3:28" ht="12.2" customHeight="1">
      <c r="C607" s="68"/>
      <c r="D607" s="68"/>
      <c r="U607" s="68"/>
      <c r="V607" s="68"/>
      <c r="W607" s="68"/>
      <c r="X607" s="68"/>
      <c r="Y607" s="68"/>
      <c r="Z607" s="68"/>
      <c r="AA607" s="68"/>
      <c r="AB607" s="68"/>
    </row>
    <row r="608" spans="3:28" ht="12.2" customHeight="1">
      <c r="C608" s="68"/>
      <c r="D608" s="68"/>
      <c r="U608" s="68"/>
      <c r="V608" s="68"/>
      <c r="W608" s="68"/>
      <c r="X608" s="68"/>
      <c r="Y608" s="68"/>
      <c r="Z608" s="68"/>
      <c r="AA608" s="68"/>
      <c r="AB608" s="68"/>
    </row>
    <row r="609" spans="3:28" ht="12.2" customHeight="1">
      <c r="C609" s="68"/>
      <c r="D609" s="68"/>
      <c r="U609" s="68"/>
      <c r="V609" s="68"/>
      <c r="W609" s="68"/>
      <c r="X609" s="68"/>
      <c r="Y609" s="68"/>
      <c r="Z609" s="68"/>
      <c r="AA609" s="68"/>
      <c r="AB609" s="68"/>
    </row>
    <row r="610" spans="3:28" ht="12.2" customHeight="1">
      <c r="C610" s="68"/>
      <c r="D610" s="68"/>
      <c r="U610" s="68"/>
      <c r="V610" s="68"/>
      <c r="W610" s="68"/>
      <c r="X610" s="68"/>
      <c r="Y610" s="68"/>
      <c r="Z610" s="68"/>
      <c r="AA610" s="68"/>
      <c r="AB610" s="68"/>
    </row>
    <row r="611" spans="3:28" ht="12.2" customHeight="1">
      <c r="C611" s="68"/>
      <c r="D611" s="68"/>
      <c r="U611" s="68"/>
      <c r="V611" s="68"/>
      <c r="W611" s="68"/>
      <c r="X611" s="68"/>
      <c r="Y611" s="68"/>
      <c r="Z611" s="68"/>
      <c r="AA611" s="68"/>
      <c r="AB611" s="68"/>
    </row>
    <row r="612" spans="3:28" ht="12.2" customHeight="1">
      <c r="C612" s="68"/>
      <c r="D612" s="68"/>
      <c r="U612" s="68"/>
      <c r="V612" s="68"/>
      <c r="W612" s="68"/>
      <c r="X612" s="68"/>
      <c r="Y612" s="68"/>
      <c r="Z612" s="68"/>
      <c r="AA612" s="68"/>
      <c r="AB612" s="68"/>
    </row>
    <row r="613" spans="3:28" ht="12.2" customHeight="1">
      <c r="C613" s="68"/>
      <c r="D613" s="68"/>
      <c r="U613" s="68"/>
      <c r="V613" s="68"/>
      <c r="W613" s="68"/>
      <c r="X613" s="68"/>
      <c r="Y613" s="68"/>
      <c r="Z613" s="68"/>
      <c r="AA613" s="68"/>
      <c r="AB613" s="68"/>
    </row>
    <row r="614" spans="3:28" ht="12.2" customHeight="1">
      <c r="C614" s="68"/>
      <c r="D614" s="68"/>
      <c r="U614" s="68"/>
      <c r="V614" s="68"/>
      <c r="W614" s="68"/>
      <c r="X614" s="68"/>
      <c r="Y614" s="68"/>
      <c r="Z614" s="68"/>
      <c r="AA614" s="68"/>
      <c r="AB614" s="68"/>
    </row>
    <row r="615" spans="3:28" ht="12.2" customHeight="1">
      <c r="C615" s="68"/>
      <c r="D615" s="68"/>
      <c r="U615" s="68"/>
      <c r="V615" s="68"/>
      <c r="W615" s="68"/>
      <c r="X615" s="68"/>
      <c r="Y615" s="68"/>
      <c r="Z615" s="68"/>
      <c r="AA615" s="68"/>
      <c r="AB615" s="68"/>
    </row>
    <row r="616" spans="3:28" ht="12.2" customHeight="1">
      <c r="C616" s="68"/>
      <c r="D616" s="68"/>
      <c r="U616" s="68"/>
      <c r="V616" s="68"/>
      <c r="W616" s="68"/>
      <c r="X616" s="68"/>
      <c r="Y616" s="68"/>
      <c r="Z616" s="68"/>
      <c r="AA616" s="68"/>
      <c r="AB616" s="68"/>
    </row>
    <row r="617" spans="3:28" ht="12.2" customHeight="1">
      <c r="C617" s="68"/>
      <c r="D617" s="68"/>
      <c r="U617" s="68"/>
      <c r="V617" s="68"/>
      <c r="W617" s="68"/>
      <c r="X617" s="68"/>
      <c r="Y617" s="68"/>
      <c r="Z617" s="68"/>
      <c r="AA617" s="68"/>
      <c r="AB617" s="68"/>
    </row>
    <row r="618" spans="3:28" ht="12.2" customHeight="1">
      <c r="C618" s="68"/>
      <c r="D618" s="68"/>
      <c r="U618" s="68"/>
      <c r="V618" s="68"/>
      <c r="W618" s="68"/>
      <c r="X618" s="68"/>
      <c r="Y618" s="68"/>
      <c r="Z618" s="68"/>
      <c r="AA618" s="68"/>
      <c r="AB618" s="68"/>
    </row>
    <row r="619" spans="3:28" ht="12.2" customHeight="1">
      <c r="C619" s="68"/>
      <c r="D619" s="68"/>
      <c r="U619" s="68"/>
      <c r="V619" s="68"/>
      <c r="W619" s="68"/>
      <c r="X619" s="68"/>
      <c r="Y619" s="68"/>
      <c r="Z619" s="68"/>
      <c r="AA619" s="68"/>
      <c r="AB619" s="68"/>
    </row>
    <row r="620" spans="3:28" ht="12.2" customHeight="1">
      <c r="C620" s="68"/>
      <c r="D620" s="68"/>
      <c r="U620" s="68"/>
      <c r="V620" s="68"/>
      <c r="W620" s="68"/>
      <c r="X620" s="68"/>
      <c r="Y620" s="68"/>
      <c r="Z620" s="68"/>
      <c r="AA620" s="68"/>
      <c r="AB620" s="68"/>
    </row>
    <row r="621" spans="3:28" ht="12.2" customHeight="1">
      <c r="C621" s="68"/>
      <c r="D621" s="68"/>
      <c r="U621" s="68"/>
      <c r="V621" s="68"/>
      <c r="W621" s="68"/>
      <c r="X621" s="68"/>
      <c r="Y621" s="68"/>
      <c r="Z621" s="68"/>
      <c r="AA621" s="68"/>
      <c r="AB621" s="68"/>
    </row>
    <row r="622" spans="3:28" ht="12.2" customHeight="1">
      <c r="C622" s="68"/>
      <c r="D622" s="68"/>
      <c r="U622" s="68"/>
      <c r="V622" s="68"/>
      <c r="W622" s="68"/>
      <c r="X622" s="68"/>
      <c r="Y622" s="68"/>
      <c r="Z622" s="68"/>
      <c r="AA622" s="68"/>
      <c r="AB622" s="68"/>
    </row>
    <row r="623" spans="3:28" ht="12.2" customHeight="1">
      <c r="C623" s="68"/>
      <c r="D623" s="68"/>
      <c r="U623" s="68"/>
      <c r="V623" s="68"/>
      <c r="W623" s="68"/>
      <c r="X623" s="68"/>
      <c r="Y623" s="68"/>
      <c r="Z623" s="68"/>
      <c r="AA623" s="68"/>
      <c r="AB623" s="68"/>
    </row>
    <row r="624" spans="3:28" ht="12.2" customHeight="1">
      <c r="C624" s="68"/>
      <c r="D624" s="68"/>
      <c r="U624" s="68"/>
      <c r="V624" s="68"/>
      <c r="W624" s="68"/>
      <c r="X624" s="68"/>
      <c r="Y624" s="68"/>
      <c r="Z624" s="68"/>
      <c r="AA624" s="68"/>
      <c r="AB624" s="68"/>
    </row>
    <row r="625" spans="3:28" ht="12.2" customHeight="1">
      <c r="C625" s="68"/>
      <c r="D625" s="68"/>
      <c r="U625" s="68"/>
      <c r="V625" s="68"/>
      <c r="W625" s="68"/>
      <c r="X625" s="68"/>
      <c r="Y625" s="68"/>
      <c r="Z625" s="68"/>
      <c r="AA625" s="68"/>
      <c r="AB625" s="68"/>
    </row>
    <row r="626" spans="3:28" ht="12.2" customHeight="1">
      <c r="C626" s="68"/>
      <c r="D626" s="68"/>
      <c r="U626" s="68"/>
      <c r="V626" s="68"/>
      <c r="W626" s="68"/>
      <c r="X626" s="68"/>
      <c r="Y626" s="68"/>
      <c r="Z626" s="68"/>
      <c r="AA626" s="68"/>
      <c r="AB626" s="68"/>
    </row>
    <row r="627" spans="3:28" ht="12.2" customHeight="1">
      <c r="C627" s="68"/>
      <c r="D627" s="68"/>
      <c r="U627" s="68"/>
      <c r="V627" s="68"/>
      <c r="W627" s="68"/>
      <c r="X627" s="68"/>
      <c r="Y627" s="68"/>
      <c r="Z627" s="68"/>
      <c r="AA627" s="68"/>
      <c r="AB627" s="68"/>
    </row>
    <row r="628" spans="3:28" ht="12.2" customHeight="1">
      <c r="C628" s="68"/>
      <c r="D628" s="68"/>
      <c r="U628" s="68"/>
      <c r="V628" s="68"/>
      <c r="W628" s="68"/>
      <c r="X628" s="68"/>
      <c r="Y628" s="68"/>
      <c r="Z628" s="68"/>
      <c r="AA628" s="68"/>
      <c r="AB628" s="68"/>
    </row>
    <row r="629" spans="3:28" ht="12.2" customHeight="1">
      <c r="C629" s="68"/>
      <c r="D629" s="68"/>
      <c r="U629" s="68"/>
      <c r="V629" s="68"/>
      <c r="W629" s="68"/>
      <c r="X629" s="68"/>
      <c r="Y629" s="68"/>
      <c r="Z629" s="68"/>
      <c r="AA629" s="68"/>
      <c r="AB629" s="68"/>
    </row>
    <row r="630" spans="3:28" ht="12.2" customHeight="1">
      <c r="C630" s="68"/>
      <c r="D630" s="68"/>
      <c r="U630" s="68"/>
      <c r="V630" s="68"/>
      <c r="W630" s="68"/>
      <c r="X630" s="68"/>
      <c r="Y630" s="68"/>
      <c r="Z630" s="68"/>
      <c r="AA630" s="68"/>
      <c r="AB630" s="68"/>
    </row>
    <row r="631" spans="3:28" ht="12.2" customHeight="1">
      <c r="C631" s="68"/>
      <c r="D631" s="68"/>
      <c r="U631" s="68"/>
      <c r="V631" s="68"/>
      <c r="W631" s="68"/>
      <c r="X631" s="68"/>
      <c r="Y631" s="68"/>
      <c r="Z631" s="68"/>
      <c r="AA631" s="68"/>
      <c r="AB631" s="68"/>
    </row>
    <row r="632" spans="3:28" ht="12.2" customHeight="1">
      <c r="C632" s="68"/>
      <c r="D632" s="68"/>
      <c r="U632" s="68"/>
      <c r="V632" s="68"/>
      <c r="W632" s="68"/>
      <c r="X632" s="68"/>
      <c r="Y632" s="68"/>
      <c r="Z632" s="68"/>
      <c r="AA632" s="68"/>
      <c r="AB632" s="68"/>
    </row>
    <row r="633" spans="3:28" ht="12.2" customHeight="1">
      <c r="C633" s="68"/>
      <c r="D633" s="68"/>
      <c r="U633" s="68"/>
      <c r="V633" s="68"/>
      <c r="W633" s="68"/>
      <c r="X633" s="68"/>
      <c r="Y633" s="68"/>
      <c r="Z633" s="68"/>
      <c r="AA633" s="68"/>
      <c r="AB633" s="68"/>
    </row>
    <row r="634" spans="3:28" ht="12.2" customHeight="1">
      <c r="C634" s="68"/>
      <c r="D634" s="68"/>
      <c r="U634" s="68"/>
      <c r="V634" s="68"/>
      <c r="W634" s="68"/>
      <c r="X634" s="68"/>
      <c r="Y634" s="68"/>
      <c r="Z634" s="68"/>
      <c r="AA634" s="68"/>
      <c r="AB634" s="68"/>
    </row>
    <row r="635" spans="3:28" ht="12.2" customHeight="1">
      <c r="C635" s="68"/>
      <c r="D635" s="68"/>
      <c r="U635" s="68"/>
      <c r="V635" s="68"/>
      <c r="W635" s="68"/>
      <c r="X635" s="68"/>
      <c r="Y635" s="68"/>
      <c r="Z635" s="68"/>
      <c r="AA635" s="68"/>
      <c r="AB635" s="68"/>
    </row>
    <row r="636" spans="3:28" ht="12.2" customHeight="1">
      <c r="C636" s="68"/>
      <c r="D636" s="68"/>
      <c r="U636" s="68"/>
      <c r="V636" s="68"/>
      <c r="W636" s="68"/>
      <c r="X636" s="68"/>
      <c r="Y636" s="68"/>
      <c r="Z636" s="68"/>
      <c r="AA636" s="68"/>
      <c r="AB636" s="68"/>
    </row>
    <row r="637" spans="3:28" ht="12.2" customHeight="1">
      <c r="C637" s="68"/>
      <c r="D637" s="68"/>
      <c r="U637" s="68"/>
      <c r="V637" s="68"/>
      <c r="W637" s="68"/>
      <c r="X637" s="68"/>
      <c r="Y637" s="68"/>
      <c r="Z637" s="68"/>
      <c r="AA637" s="68"/>
      <c r="AB637" s="68"/>
    </row>
    <row r="638" spans="3:28" ht="12.2" customHeight="1">
      <c r="C638" s="68"/>
      <c r="D638" s="68"/>
      <c r="U638" s="68"/>
      <c r="V638" s="68"/>
      <c r="W638" s="68"/>
      <c r="X638" s="68"/>
      <c r="Y638" s="68"/>
      <c r="Z638" s="68"/>
      <c r="AA638" s="68"/>
      <c r="AB638" s="68"/>
    </row>
    <row r="639" spans="3:28" ht="12.2" customHeight="1">
      <c r="C639" s="68"/>
      <c r="D639" s="68"/>
      <c r="U639" s="68"/>
      <c r="V639" s="68"/>
      <c r="W639" s="68"/>
      <c r="X639" s="68"/>
      <c r="Y639" s="68"/>
      <c r="Z639" s="68"/>
      <c r="AA639" s="68"/>
      <c r="AB639" s="68"/>
    </row>
    <row r="640" spans="3:28" ht="12.2" customHeight="1">
      <c r="C640" s="68"/>
      <c r="D640" s="68"/>
      <c r="U640" s="68"/>
      <c r="V640" s="68"/>
      <c r="W640" s="68"/>
      <c r="X640" s="68"/>
      <c r="Y640" s="68"/>
      <c r="Z640" s="68"/>
      <c r="AA640" s="68"/>
      <c r="AB640" s="68"/>
    </row>
    <row r="641" spans="3:28" ht="12.2" customHeight="1">
      <c r="C641" s="68"/>
      <c r="D641" s="68"/>
      <c r="U641" s="68"/>
      <c r="V641" s="68"/>
      <c r="W641" s="68"/>
      <c r="X641" s="68"/>
      <c r="Y641" s="68"/>
      <c r="Z641" s="68"/>
      <c r="AA641" s="68"/>
      <c r="AB641" s="68"/>
    </row>
    <row r="642" spans="3:28" ht="12.2" customHeight="1">
      <c r="C642" s="68"/>
      <c r="D642" s="68"/>
      <c r="U642" s="68"/>
      <c r="V642" s="68"/>
      <c r="W642" s="68"/>
      <c r="X642" s="68"/>
      <c r="Y642" s="68"/>
      <c r="Z642" s="68"/>
      <c r="AA642" s="68"/>
      <c r="AB642" s="68"/>
    </row>
    <row r="643" spans="3:28" ht="12.2" customHeight="1">
      <c r="C643" s="68"/>
      <c r="D643" s="68"/>
      <c r="U643" s="68"/>
      <c r="V643" s="68"/>
      <c r="W643" s="68"/>
      <c r="X643" s="68"/>
      <c r="Y643" s="68"/>
      <c r="Z643" s="68"/>
      <c r="AA643" s="68"/>
      <c r="AB643" s="68"/>
    </row>
    <row r="644" spans="3:28" ht="12.2" customHeight="1">
      <c r="C644" s="68"/>
      <c r="D644" s="68"/>
      <c r="U644" s="68"/>
      <c r="V644" s="68"/>
      <c r="W644" s="68"/>
      <c r="X644" s="68"/>
      <c r="Y644" s="68"/>
      <c r="Z644" s="68"/>
      <c r="AA644" s="68"/>
      <c r="AB644" s="68"/>
    </row>
    <row r="645" spans="3:28" ht="12.2" customHeight="1">
      <c r="C645" s="68"/>
      <c r="D645" s="68"/>
      <c r="U645" s="68"/>
      <c r="V645" s="68"/>
      <c r="W645" s="68"/>
      <c r="X645" s="68"/>
      <c r="Y645" s="68"/>
      <c r="Z645" s="68"/>
      <c r="AA645" s="68"/>
      <c r="AB645" s="68"/>
    </row>
    <row r="646" spans="3:28" ht="12.2" customHeight="1">
      <c r="C646" s="68"/>
      <c r="D646" s="68"/>
      <c r="U646" s="68"/>
      <c r="V646" s="68"/>
      <c r="W646" s="68"/>
      <c r="X646" s="68"/>
      <c r="Y646" s="68"/>
      <c r="Z646" s="68"/>
      <c r="AA646" s="68"/>
      <c r="AB646" s="68"/>
    </row>
    <row r="647" spans="3:28" ht="12.2" customHeight="1">
      <c r="C647" s="68"/>
      <c r="D647" s="68"/>
      <c r="U647" s="68"/>
      <c r="V647" s="68"/>
      <c r="W647" s="68"/>
      <c r="X647" s="68"/>
      <c r="Y647" s="68"/>
      <c r="Z647" s="68"/>
      <c r="AA647" s="68"/>
      <c r="AB647" s="68"/>
    </row>
    <row r="648" spans="3:28" ht="12.2" customHeight="1">
      <c r="C648" s="68"/>
      <c r="D648" s="68"/>
      <c r="U648" s="68"/>
      <c r="V648" s="68"/>
      <c r="W648" s="68"/>
      <c r="X648" s="68"/>
      <c r="Y648" s="68"/>
      <c r="Z648" s="68"/>
      <c r="AA648" s="68"/>
      <c r="AB648" s="68"/>
    </row>
    <row r="649" spans="3:28" ht="12.2" customHeight="1">
      <c r="C649" s="68"/>
      <c r="D649" s="68"/>
      <c r="U649" s="68"/>
      <c r="V649" s="68"/>
      <c r="W649" s="68"/>
      <c r="X649" s="68"/>
      <c r="Y649" s="68"/>
      <c r="Z649" s="68"/>
      <c r="AA649" s="68"/>
      <c r="AB649" s="68"/>
    </row>
    <row r="650" spans="3:28" ht="12.2" customHeight="1">
      <c r="C650" s="68"/>
      <c r="D650" s="68"/>
      <c r="U650" s="68"/>
      <c r="V650" s="68"/>
      <c r="W650" s="68"/>
      <c r="X650" s="68"/>
      <c r="Y650" s="68"/>
      <c r="Z650" s="68"/>
      <c r="AA650" s="68"/>
      <c r="AB650" s="68"/>
    </row>
    <row r="651" spans="3:28" ht="12.2" customHeight="1">
      <c r="C651" s="68"/>
      <c r="D651" s="68"/>
      <c r="U651" s="68"/>
      <c r="V651" s="68"/>
      <c r="W651" s="68"/>
      <c r="X651" s="68"/>
      <c r="Y651" s="68"/>
      <c r="Z651" s="68"/>
      <c r="AA651" s="68"/>
      <c r="AB651" s="68"/>
    </row>
    <row r="652" spans="3:28" ht="12.2" customHeight="1">
      <c r="C652" s="68"/>
      <c r="D652" s="68"/>
      <c r="U652" s="68"/>
      <c r="V652" s="68"/>
      <c r="W652" s="68"/>
      <c r="X652" s="68"/>
      <c r="Y652" s="68"/>
      <c r="Z652" s="68"/>
      <c r="AA652" s="68"/>
      <c r="AB652" s="68"/>
    </row>
    <row r="653" spans="3:28" ht="12.2" customHeight="1">
      <c r="C653" s="68"/>
      <c r="D653" s="68"/>
      <c r="U653" s="68"/>
      <c r="V653" s="68"/>
      <c r="W653" s="68"/>
      <c r="X653" s="68"/>
      <c r="Y653" s="68"/>
      <c r="Z653" s="68"/>
      <c r="AA653" s="68"/>
      <c r="AB653" s="68"/>
    </row>
    <row r="654" spans="3:28" ht="12.2" customHeight="1">
      <c r="C654" s="68"/>
      <c r="D654" s="68"/>
      <c r="U654" s="68"/>
      <c r="V654" s="68"/>
      <c r="W654" s="68"/>
      <c r="X654" s="68"/>
      <c r="Y654" s="68"/>
      <c r="Z654" s="68"/>
      <c r="AA654" s="68"/>
      <c r="AB654" s="68"/>
    </row>
    <row r="655" spans="3:28" ht="12.2" customHeight="1">
      <c r="C655" s="68"/>
      <c r="D655" s="68"/>
      <c r="U655" s="68"/>
      <c r="V655" s="68"/>
      <c r="W655" s="68"/>
      <c r="X655" s="68"/>
      <c r="Y655" s="68"/>
      <c r="Z655" s="68"/>
      <c r="AA655" s="68"/>
      <c r="AB655" s="68"/>
    </row>
    <row r="656" spans="3:28" ht="12.2" customHeight="1">
      <c r="C656" s="68"/>
      <c r="D656" s="68"/>
      <c r="U656" s="68"/>
      <c r="V656" s="68"/>
      <c r="W656" s="68"/>
      <c r="X656" s="68"/>
      <c r="Y656" s="68"/>
      <c r="Z656" s="68"/>
      <c r="AA656" s="68"/>
      <c r="AB656" s="68"/>
    </row>
    <row r="657" spans="3:28" ht="12.2" customHeight="1">
      <c r="C657" s="68"/>
      <c r="D657" s="68"/>
      <c r="U657" s="68"/>
      <c r="V657" s="68"/>
      <c r="W657" s="68"/>
      <c r="X657" s="68"/>
      <c r="Y657" s="68"/>
      <c r="Z657" s="68"/>
      <c r="AA657" s="68"/>
      <c r="AB657" s="68"/>
    </row>
    <row r="658" spans="3:28" ht="12.2" customHeight="1">
      <c r="C658" s="68"/>
      <c r="D658" s="68"/>
      <c r="U658" s="68"/>
      <c r="V658" s="68"/>
      <c r="W658" s="68"/>
      <c r="X658" s="68"/>
      <c r="Y658" s="68"/>
      <c r="Z658" s="68"/>
      <c r="AA658" s="68"/>
      <c r="AB658" s="68"/>
    </row>
    <row r="659" spans="3:28" ht="12.2" customHeight="1">
      <c r="C659" s="68"/>
      <c r="D659" s="68"/>
      <c r="U659" s="68"/>
      <c r="V659" s="68"/>
      <c r="W659" s="68"/>
      <c r="X659" s="68"/>
      <c r="Y659" s="68"/>
      <c r="Z659" s="68"/>
      <c r="AA659" s="68"/>
      <c r="AB659" s="68"/>
    </row>
    <row r="660" spans="3:28" ht="12.2" customHeight="1">
      <c r="C660" s="68"/>
      <c r="D660" s="68"/>
      <c r="U660" s="68"/>
      <c r="V660" s="68"/>
      <c r="W660" s="68"/>
      <c r="X660" s="68"/>
      <c r="Y660" s="68"/>
      <c r="Z660" s="68"/>
      <c r="AA660" s="68"/>
      <c r="AB660" s="68"/>
    </row>
    <row r="661" spans="3:28" ht="12.2" customHeight="1">
      <c r="C661" s="68"/>
      <c r="D661" s="68"/>
      <c r="U661" s="68"/>
      <c r="V661" s="68"/>
      <c r="W661" s="68"/>
      <c r="X661" s="68"/>
      <c r="Y661" s="68"/>
      <c r="Z661" s="68"/>
      <c r="AA661" s="68"/>
      <c r="AB661" s="68"/>
    </row>
    <row r="662" spans="3:28" ht="12.2" customHeight="1">
      <c r="C662" s="68"/>
      <c r="D662" s="68"/>
      <c r="U662" s="68"/>
      <c r="V662" s="68"/>
      <c r="W662" s="68"/>
      <c r="X662" s="68"/>
      <c r="Y662" s="68"/>
      <c r="Z662" s="68"/>
      <c r="AA662" s="68"/>
      <c r="AB662" s="68"/>
    </row>
    <row r="663" spans="3:28" ht="12.2" customHeight="1">
      <c r="C663" s="68"/>
      <c r="D663" s="68"/>
      <c r="U663" s="68"/>
      <c r="V663" s="68"/>
      <c r="W663" s="68"/>
      <c r="X663" s="68"/>
      <c r="Y663" s="68"/>
      <c r="Z663" s="68"/>
      <c r="AA663" s="68"/>
      <c r="AB663" s="68"/>
    </row>
    <row r="664" spans="3:28" ht="12.2" customHeight="1">
      <c r="C664" s="68"/>
      <c r="D664" s="68"/>
      <c r="U664" s="68"/>
      <c r="V664" s="68"/>
      <c r="W664" s="68"/>
      <c r="X664" s="68"/>
      <c r="Y664" s="68"/>
      <c r="Z664" s="68"/>
      <c r="AA664" s="68"/>
      <c r="AB664" s="68"/>
    </row>
    <row r="665" spans="3:28" ht="12.2" customHeight="1">
      <c r="C665" s="68"/>
      <c r="D665" s="68"/>
      <c r="U665" s="68"/>
      <c r="V665" s="68"/>
      <c r="W665" s="68"/>
      <c r="X665" s="68"/>
      <c r="Y665" s="68"/>
      <c r="Z665" s="68"/>
      <c r="AA665" s="68"/>
      <c r="AB665" s="68"/>
    </row>
    <row r="666" spans="3:28" ht="12.2" customHeight="1">
      <c r="C666" s="68"/>
      <c r="D666" s="68"/>
      <c r="U666" s="68"/>
      <c r="V666" s="68"/>
      <c r="W666" s="68"/>
      <c r="X666" s="68"/>
      <c r="Y666" s="68"/>
      <c r="Z666" s="68"/>
      <c r="AA666" s="68"/>
      <c r="AB666" s="68"/>
    </row>
    <row r="667" spans="3:28" ht="12.2" customHeight="1">
      <c r="C667" s="68"/>
      <c r="D667" s="68"/>
      <c r="U667" s="68"/>
      <c r="V667" s="68"/>
      <c r="W667" s="68"/>
      <c r="X667" s="68"/>
      <c r="Y667" s="68"/>
      <c r="Z667" s="68"/>
      <c r="AA667" s="68"/>
      <c r="AB667" s="68"/>
    </row>
    <row r="668" spans="3:28" ht="12.2" customHeight="1">
      <c r="C668" s="68"/>
      <c r="D668" s="68"/>
      <c r="U668" s="68"/>
      <c r="V668" s="68"/>
      <c r="W668" s="68"/>
      <c r="X668" s="68"/>
      <c r="Y668" s="68"/>
      <c r="Z668" s="68"/>
      <c r="AA668" s="68"/>
      <c r="AB668" s="68"/>
    </row>
    <row r="669" spans="3:28" ht="12.2" customHeight="1">
      <c r="C669" s="68"/>
      <c r="D669" s="68"/>
      <c r="U669" s="68"/>
      <c r="V669" s="68"/>
      <c r="W669" s="68"/>
      <c r="X669" s="68"/>
      <c r="Y669" s="68"/>
      <c r="Z669" s="68"/>
      <c r="AA669" s="68"/>
      <c r="AB669" s="68"/>
    </row>
    <row r="670" spans="3:28" ht="12.2" customHeight="1">
      <c r="C670" s="68"/>
      <c r="D670" s="68"/>
      <c r="U670" s="68"/>
      <c r="V670" s="68"/>
      <c r="W670" s="68"/>
      <c r="X670" s="68"/>
      <c r="Y670" s="68"/>
      <c r="Z670" s="68"/>
      <c r="AA670" s="68"/>
      <c r="AB670" s="68"/>
    </row>
    <row r="671" spans="3:28" ht="12.2" customHeight="1">
      <c r="C671" s="68"/>
      <c r="D671" s="68"/>
      <c r="U671" s="68"/>
      <c r="V671" s="68"/>
      <c r="W671" s="68"/>
      <c r="X671" s="68"/>
      <c r="Y671" s="68"/>
      <c r="Z671" s="68"/>
      <c r="AA671" s="68"/>
      <c r="AB671" s="68"/>
    </row>
    <row r="672" spans="3:28" ht="12.2" customHeight="1">
      <c r="C672" s="68"/>
      <c r="D672" s="68"/>
      <c r="U672" s="68"/>
      <c r="V672" s="68"/>
      <c r="W672" s="68"/>
      <c r="X672" s="68"/>
      <c r="Y672" s="68"/>
      <c r="Z672" s="68"/>
      <c r="AA672" s="68"/>
      <c r="AB672" s="68"/>
    </row>
    <row r="673" spans="3:28" ht="12.2" customHeight="1">
      <c r="C673" s="68"/>
      <c r="D673" s="68"/>
      <c r="U673" s="68"/>
      <c r="V673" s="68"/>
      <c r="W673" s="68"/>
      <c r="X673" s="68"/>
      <c r="Y673" s="68"/>
      <c r="Z673" s="68"/>
      <c r="AA673" s="68"/>
      <c r="AB673" s="68"/>
    </row>
    <row r="674" spans="3:28" ht="12.2" customHeight="1">
      <c r="C674" s="68"/>
      <c r="D674" s="68"/>
      <c r="U674" s="68"/>
      <c r="V674" s="68"/>
      <c r="W674" s="68"/>
      <c r="X674" s="68"/>
      <c r="Y674" s="68"/>
      <c r="Z674" s="68"/>
      <c r="AA674" s="68"/>
      <c r="AB674" s="68"/>
    </row>
    <row r="675" spans="3:28" ht="12.2" customHeight="1">
      <c r="C675" s="68"/>
      <c r="D675" s="68"/>
      <c r="U675" s="68"/>
      <c r="V675" s="68"/>
      <c r="W675" s="68"/>
      <c r="X675" s="68"/>
      <c r="Y675" s="68"/>
      <c r="Z675" s="68"/>
      <c r="AA675" s="68"/>
      <c r="AB675" s="68"/>
    </row>
    <row r="676" spans="3:28" ht="12.2" customHeight="1">
      <c r="C676" s="68"/>
      <c r="D676" s="68"/>
      <c r="U676" s="68"/>
      <c r="V676" s="68"/>
      <c r="W676" s="68"/>
      <c r="X676" s="68"/>
      <c r="Y676" s="68"/>
      <c r="Z676" s="68"/>
      <c r="AA676" s="68"/>
      <c r="AB676" s="68"/>
    </row>
    <row r="677" spans="3:28" ht="12.2" customHeight="1">
      <c r="C677" s="68"/>
      <c r="D677" s="68"/>
      <c r="U677" s="68"/>
      <c r="V677" s="68"/>
      <c r="W677" s="68"/>
      <c r="X677" s="68"/>
      <c r="Y677" s="68"/>
      <c r="Z677" s="68"/>
      <c r="AA677" s="68"/>
      <c r="AB677" s="68"/>
    </row>
    <row r="678" spans="3:28" ht="12.2" customHeight="1">
      <c r="C678" s="68"/>
      <c r="D678" s="68"/>
      <c r="U678" s="68"/>
      <c r="V678" s="68"/>
      <c r="W678" s="68"/>
      <c r="X678" s="68"/>
      <c r="Y678" s="68"/>
      <c r="Z678" s="68"/>
      <c r="AA678" s="68"/>
      <c r="AB678" s="68"/>
    </row>
    <row r="679" spans="3:28" ht="12.2" customHeight="1">
      <c r="C679" s="68"/>
      <c r="D679" s="68"/>
      <c r="U679" s="68"/>
      <c r="V679" s="68"/>
      <c r="W679" s="68"/>
      <c r="X679" s="68"/>
      <c r="Y679" s="68"/>
      <c r="Z679" s="68"/>
      <c r="AA679" s="68"/>
      <c r="AB679" s="68"/>
    </row>
    <row r="680" spans="3:28" ht="12.2" customHeight="1">
      <c r="C680" s="68"/>
      <c r="D680" s="68"/>
      <c r="U680" s="68"/>
      <c r="V680" s="68"/>
      <c r="W680" s="68"/>
      <c r="X680" s="68"/>
      <c r="Y680" s="68"/>
      <c r="Z680" s="68"/>
      <c r="AA680" s="68"/>
      <c r="AB680" s="68"/>
    </row>
    <row r="681" spans="3:28" ht="12.2" customHeight="1">
      <c r="C681" s="68"/>
      <c r="D681" s="68"/>
      <c r="U681" s="68"/>
      <c r="V681" s="68"/>
      <c r="W681" s="68"/>
      <c r="X681" s="68"/>
      <c r="Y681" s="68"/>
      <c r="Z681" s="68"/>
      <c r="AA681" s="68"/>
      <c r="AB681" s="68"/>
    </row>
    <row r="682" spans="3:28" ht="12.2" customHeight="1">
      <c r="C682" s="68"/>
      <c r="D682" s="68"/>
      <c r="U682" s="68"/>
      <c r="V682" s="68"/>
      <c r="W682" s="68"/>
      <c r="X682" s="68"/>
      <c r="Y682" s="68"/>
      <c r="Z682" s="68"/>
      <c r="AA682" s="68"/>
      <c r="AB682" s="68"/>
    </row>
    <row r="683" spans="3:28" ht="12.2" customHeight="1">
      <c r="C683" s="68"/>
      <c r="D683" s="68"/>
      <c r="U683" s="68"/>
      <c r="V683" s="68"/>
      <c r="W683" s="68"/>
      <c r="X683" s="68"/>
      <c r="Y683" s="68"/>
      <c r="Z683" s="68"/>
      <c r="AA683" s="68"/>
      <c r="AB683" s="68"/>
    </row>
    <row r="684" spans="3:28" ht="12.2" customHeight="1">
      <c r="C684" s="68"/>
      <c r="D684" s="68"/>
      <c r="U684" s="68"/>
      <c r="V684" s="68"/>
      <c r="W684" s="68"/>
      <c r="X684" s="68"/>
      <c r="Y684" s="68"/>
      <c r="Z684" s="68"/>
      <c r="AA684" s="68"/>
      <c r="AB684" s="68"/>
    </row>
  </sheetData>
  <mergeCells count="86">
    <mergeCell ref="BH4:BQ4"/>
    <mergeCell ref="BR4:CA4"/>
    <mergeCell ref="CB4:CG4"/>
    <mergeCell ref="B5:B7"/>
    <mergeCell ref="C5:C7"/>
    <mergeCell ref="E5:E7"/>
    <mergeCell ref="F5:F7"/>
    <mergeCell ref="G5:G7"/>
    <mergeCell ref="H5:H7"/>
    <mergeCell ref="I5:I7"/>
    <mergeCell ref="E4:G4"/>
    <mergeCell ref="H4:N4"/>
    <mergeCell ref="T4:AC4"/>
    <mergeCell ref="AD4:AM4"/>
    <mergeCell ref="AN4:AW4"/>
    <mergeCell ref="AX4:BG4"/>
    <mergeCell ref="U5:U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AG5:AG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S5:AS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BE5:BE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Q5:BQ7"/>
    <mergeCell ref="BF5:BF7"/>
    <mergeCell ref="BG5:BG7"/>
    <mergeCell ref="BH5:BH7"/>
    <mergeCell ref="BI5:BI7"/>
    <mergeCell ref="BJ5:BJ7"/>
    <mergeCell ref="BK5:BK7"/>
    <mergeCell ref="BL5:BL7"/>
    <mergeCell ref="BM5:BM7"/>
    <mergeCell ref="BN5:BN7"/>
    <mergeCell ref="BO5:BO7"/>
    <mergeCell ref="BP5:BP7"/>
    <mergeCell ref="BX5:BX7"/>
    <mergeCell ref="BY5:BY7"/>
    <mergeCell ref="BZ5:BZ7"/>
    <mergeCell ref="CA5:CA7"/>
    <mergeCell ref="BR5:BR7"/>
    <mergeCell ref="BS5:BS7"/>
    <mergeCell ref="BT5:BT7"/>
    <mergeCell ref="BU5:BU7"/>
    <mergeCell ref="BV5:BV7"/>
    <mergeCell ref="BW5:BW7"/>
  </mergeCells>
  <printOptions horizontalCentered="1"/>
  <pageMargins left="0.27559055118110237" right="0.19685039370078741" top="0.47244094488188981" bottom="0.47244094488188981" header="0.31496062992125984" footer="0.31496062992125984"/>
  <pageSetup paperSize="8" scale="84" fitToHeight="4" orientation="landscape" r:id="rId1"/>
  <headerFooter alignWithMargins="0">
    <oddFooter>&amp;R&amp;8 11.8.3 Investeringsplan 2016-2020 Vårdinvesteringar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B26"/>
  <sheetViews>
    <sheetView workbookViewId="0">
      <selection activeCell="E5" sqref="E5"/>
    </sheetView>
  </sheetViews>
  <sheetFormatPr defaultRowHeight="12.75"/>
  <cols>
    <col min="1" max="1" width="32.42578125" style="62" customWidth="1"/>
    <col min="2" max="6" width="14" style="62" customWidth="1"/>
    <col min="7" max="8" width="14" style="62" hidden="1" customWidth="1"/>
    <col min="9" max="10" width="14" style="62" customWidth="1"/>
    <col min="11" max="18" width="14" style="62" hidden="1" customWidth="1"/>
    <col min="19" max="20" width="14" style="62" customWidth="1"/>
    <col min="21" max="22" width="14" style="62" hidden="1" customWidth="1"/>
    <col min="23" max="23" width="14" style="62" customWidth="1"/>
    <col min="24" max="24" width="14" style="62" hidden="1" customWidth="1"/>
    <col min="25" max="28" width="14" style="62" customWidth="1"/>
    <col min="29" max="16384" width="9.140625" style="62"/>
  </cols>
  <sheetData>
    <row r="2" spans="1:28" s="56" customFormat="1" ht="76.5">
      <c r="A2" s="54"/>
      <c r="B2" s="55" t="s">
        <v>64</v>
      </c>
      <c r="C2" s="55" t="s">
        <v>75</v>
      </c>
      <c r="D2" s="55" t="s">
        <v>73</v>
      </c>
      <c r="E2" s="55" t="s">
        <v>63</v>
      </c>
      <c r="F2" s="55" t="s">
        <v>74</v>
      </c>
      <c r="G2" s="55" t="s">
        <v>111</v>
      </c>
      <c r="H2" s="55" t="s">
        <v>88</v>
      </c>
      <c r="I2" s="55" t="s">
        <v>71</v>
      </c>
      <c r="J2" s="55" t="s">
        <v>77</v>
      </c>
      <c r="K2" s="55" t="s">
        <v>89</v>
      </c>
      <c r="L2" s="55" t="s">
        <v>65</v>
      </c>
      <c r="M2" s="55" t="s">
        <v>66</v>
      </c>
      <c r="N2" s="55" t="s">
        <v>67</v>
      </c>
      <c r="O2" s="55" t="s">
        <v>90</v>
      </c>
      <c r="P2" s="55" t="s">
        <v>92</v>
      </c>
      <c r="Q2" s="55" t="s">
        <v>93</v>
      </c>
      <c r="R2" s="55" t="s">
        <v>94</v>
      </c>
      <c r="S2" s="55" t="s">
        <v>97</v>
      </c>
      <c r="T2" s="55" t="s">
        <v>98</v>
      </c>
      <c r="U2" s="55" t="s">
        <v>80</v>
      </c>
      <c r="V2" s="55" t="s">
        <v>87</v>
      </c>
      <c r="W2" s="55" t="s">
        <v>68</v>
      </c>
      <c r="X2" s="55" t="s">
        <v>83</v>
      </c>
      <c r="Y2" s="55" t="s">
        <v>60</v>
      </c>
      <c r="Z2" s="55" t="s">
        <v>65</v>
      </c>
      <c r="AA2" s="55" t="s">
        <v>66</v>
      </c>
      <c r="AB2" s="55" t="s">
        <v>67</v>
      </c>
    </row>
    <row r="3" spans="1:28" s="60" customFormat="1" ht="15">
      <c r="A3" s="57" t="s">
        <v>112</v>
      </c>
      <c r="B3" s="58">
        <v>10</v>
      </c>
      <c r="C3" s="58">
        <v>6</v>
      </c>
      <c r="D3" s="58">
        <v>6</v>
      </c>
      <c r="E3" s="58">
        <v>6</v>
      </c>
      <c r="F3" s="58">
        <v>6</v>
      </c>
      <c r="G3" s="59" t="s">
        <v>113</v>
      </c>
      <c r="H3" s="59" t="s">
        <v>113</v>
      </c>
      <c r="I3" s="58">
        <v>6</v>
      </c>
      <c r="J3" s="58">
        <v>4</v>
      </c>
      <c r="K3" s="58">
        <v>6</v>
      </c>
      <c r="L3" s="58">
        <v>5</v>
      </c>
      <c r="M3" s="58">
        <v>6</v>
      </c>
      <c r="N3" s="58">
        <v>6</v>
      </c>
      <c r="O3" s="58">
        <v>6</v>
      </c>
      <c r="P3" s="58">
        <v>6</v>
      </c>
      <c r="Q3" s="58">
        <v>6</v>
      </c>
      <c r="R3" s="58">
        <v>6</v>
      </c>
      <c r="S3" s="58">
        <v>8</v>
      </c>
      <c r="T3" s="58">
        <v>6</v>
      </c>
      <c r="U3" s="58">
        <v>4</v>
      </c>
      <c r="V3" s="58"/>
      <c r="W3" s="58">
        <v>8</v>
      </c>
      <c r="X3" s="58"/>
      <c r="Y3" s="58">
        <v>4</v>
      </c>
      <c r="Z3" s="58">
        <v>4</v>
      </c>
      <c r="AA3" s="58">
        <v>4</v>
      </c>
      <c r="AB3" s="58">
        <v>4</v>
      </c>
    </row>
    <row r="4" spans="1:28">
      <c r="A4" s="57" t="s">
        <v>114</v>
      </c>
      <c r="B4" s="61" t="s">
        <v>115</v>
      </c>
      <c r="C4" s="61" t="s">
        <v>116</v>
      </c>
      <c r="D4" s="61" t="s">
        <v>116</v>
      </c>
      <c r="E4" s="61" t="s">
        <v>115</v>
      </c>
      <c r="F4" s="61" t="s">
        <v>115</v>
      </c>
      <c r="G4" s="61"/>
      <c r="H4" s="61"/>
      <c r="I4" s="61" t="s">
        <v>115</v>
      </c>
      <c r="J4" s="61" t="s">
        <v>116</v>
      </c>
      <c r="K4" s="61"/>
      <c r="L4" s="61"/>
      <c r="M4" s="61"/>
      <c r="N4" s="61"/>
      <c r="O4" s="61"/>
      <c r="P4" s="61"/>
      <c r="Q4" s="61"/>
      <c r="R4" s="61"/>
      <c r="S4" s="61" t="s">
        <v>117</v>
      </c>
      <c r="T4" s="61" t="s">
        <v>117</v>
      </c>
      <c r="U4" s="61"/>
      <c r="V4" s="61"/>
      <c r="W4" s="61" t="s">
        <v>115</v>
      </c>
      <c r="X4" s="61" t="s">
        <v>115</v>
      </c>
      <c r="Y4" s="61" t="s">
        <v>115</v>
      </c>
      <c r="Z4" s="61" t="s">
        <v>115</v>
      </c>
      <c r="AA4" s="61" t="s">
        <v>115</v>
      </c>
      <c r="AB4" s="61" t="s">
        <v>115</v>
      </c>
    </row>
    <row r="5" spans="1:28" s="56" customFormat="1" ht="51">
      <c r="A5" s="169" t="s">
        <v>118</v>
      </c>
      <c r="B5" s="170" t="s">
        <v>115</v>
      </c>
      <c r="C5" s="170" t="s">
        <v>215</v>
      </c>
      <c r="D5" s="170" t="s">
        <v>216</v>
      </c>
      <c r="E5" s="170" t="s">
        <v>217</v>
      </c>
      <c r="F5" s="170" t="s">
        <v>215</v>
      </c>
      <c r="G5" s="170"/>
      <c r="H5" s="170"/>
      <c r="I5" s="170" t="s">
        <v>218</v>
      </c>
      <c r="J5" s="170" t="s">
        <v>219</v>
      </c>
      <c r="K5" s="170"/>
      <c r="L5" s="170"/>
      <c r="M5" s="170"/>
      <c r="N5" s="170"/>
      <c r="O5" s="170"/>
      <c r="P5" s="170"/>
      <c r="Q5" s="170"/>
      <c r="R5" s="170"/>
      <c r="S5" s="170" t="s">
        <v>119</v>
      </c>
      <c r="T5" s="170" t="s">
        <v>120</v>
      </c>
      <c r="U5" s="170"/>
      <c r="V5" s="170"/>
      <c r="W5" s="170" t="s">
        <v>221</v>
      </c>
      <c r="X5" s="170"/>
      <c r="Y5" s="170" t="s">
        <v>220</v>
      </c>
      <c r="Z5" s="170" t="s">
        <v>115</v>
      </c>
      <c r="AA5" s="170" t="s">
        <v>115</v>
      </c>
      <c r="AB5" s="170" t="s">
        <v>115</v>
      </c>
    </row>
    <row r="6" spans="1:28">
      <c r="A6" s="57" t="s">
        <v>121</v>
      </c>
      <c r="B6" s="61" t="s">
        <v>116</v>
      </c>
      <c r="C6" s="61" t="s">
        <v>116</v>
      </c>
      <c r="D6" s="61" t="s">
        <v>116</v>
      </c>
      <c r="E6" s="61" t="s">
        <v>116</v>
      </c>
      <c r="F6" s="61" t="s">
        <v>116</v>
      </c>
      <c r="G6" s="61"/>
      <c r="H6" s="61"/>
      <c r="I6" s="61" t="s">
        <v>116</v>
      </c>
      <c r="J6" s="61" t="s">
        <v>116</v>
      </c>
      <c r="K6" s="61"/>
      <c r="L6" s="61"/>
      <c r="M6" s="61"/>
      <c r="N6" s="61"/>
      <c r="O6" s="61"/>
      <c r="P6" s="61"/>
      <c r="Q6" s="61"/>
      <c r="R6" s="61"/>
      <c r="S6" s="61" t="s">
        <v>115</v>
      </c>
      <c r="T6" s="61" t="s">
        <v>115</v>
      </c>
      <c r="U6" s="61"/>
      <c r="V6" s="61"/>
      <c r="W6" s="61" t="s">
        <v>116</v>
      </c>
      <c r="X6" s="61"/>
      <c r="Y6" s="61" t="s">
        <v>116</v>
      </c>
      <c r="Z6" s="61" t="s">
        <v>116</v>
      </c>
      <c r="AA6" s="61" t="s">
        <v>116</v>
      </c>
      <c r="AB6" s="61" t="s">
        <v>116</v>
      </c>
    </row>
    <row r="7" spans="1:28" s="56" customFormat="1" ht="25.5">
      <c r="A7" s="169" t="s">
        <v>122</v>
      </c>
      <c r="B7" s="170" t="s">
        <v>117</v>
      </c>
      <c r="C7" s="170" t="s">
        <v>230</v>
      </c>
      <c r="D7" s="170" t="s">
        <v>117</v>
      </c>
      <c r="E7" s="170" t="s">
        <v>117</v>
      </c>
      <c r="F7" s="170" t="s">
        <v>117</v>
      </c>
      <c r="G7" s="171"/>
      <c r="H7" s="170"/>
      <c r="I7" s="170" t="s">
        <v>117</v>
      </c>
      <c r="J7" s="170" t="s">
        <v>230</v>
      </c>
      <c r="K7" s="171"/>
      <c r="L7" s="171"/>
      <c r="M7" s="171"/>
      <c r="N7" s="170"/>
      <c r="O7" s="171"/>
      <c r="P7" s="171"/>
      <c r="Q7" s="171"/>
      <c r="R7" s="171"/>
      <c r="S7" s="170" t="s">
        <v>117</v>
      </c>
      <c r="T7" s="170" t="s">
        <v>117</v>
      </c>
      <c r="U7" s="171"/>
      <c r="V7" s="171"/>
      <c r="W7" s="170" t="s">
        <v>117</v>
      </c>
      <c r="X7" s="170" t="s">
        <v>117</v>
      </c>
      <c r="Y7" s="170" t="s">
        <v>117</v>
      </c>
      <c r="Z7" s="170" t="s">
        <v>117</v>
      </c>
      <c r="AA7" s="170" t="s">
        <v>117</v>
      </c>
      <c r="AB7" s="170" t="s">
        <v>117</v>
      </c>
    </row>
    <row r="8" spans="1:28" s="172" customFormat="1">
      <c r="A8" s="169" t="s">
        <v>123</v>
      </c>
      <c r="B8" s="170">
        <v>11</v>
      </c>
      <c r="C8" s="170">
        <v>1</v>
      </c>
      <c r="D8" s="170">
        <v>3</v>
      </c>
      <c r="E8" s="170">
        <v>5</v>
      </c>
      <c r="F8" s="170">
        <v>11</v>
      </c>
      <c r="G8" s="170"/>
      <c r="H8" s="170"/>
      <c r="I8" s="170">
        <v>6</v>
      </c>
      <c r="J8" s="170">
        <v>1</v>
      </c>
      <c r="K8" s="170"/>
      <c r="L8" s="170">
        <v>5</v>
      </c>
      <c r="M8" s="170">
        <v>3</v>
      </c>
      <c r="N8" s="170">
        <v>5</v>
      </c>
      <c r="O8" s="170"/>
      <c r="P8" s="170"/>
      <c r="Q8" s="170"/>
      <c r="R8" s="170"/>
      <c r="S8" s="170">
        <v>6</v>
      </c>
      <c r="T8" s="170">
        <v>6</v>
      </c>
      <c r="U8" s="170">
        <v>5</v>
      </c>
      <c r="V8" s="170"/>
      <c r="W8" s="170">
        <v>1</v>
      </c>
      <c r="X8" s="170">
        <v>4</v>
      </c>
      <c r="Y8" s="170">
        <v>1</v>
      </c>
      <c r="Z8" s="170">
        <v>11</v>
      </c>
      <c r="AA8" s="170">
        <v>11</v>
      </c>
      <c r="AB8" s="170">
        <v>11</v>
      </c>
    </row>
    <row r="9" spans="1:28" s="56" customFormat="1">
      <c r="A9" s="169" t="s">
        <v>124</v>
      </c>
      <c r="B9" s="173" t="s">
        <v>125</v>
      </c>
      <c r="C9" s="173" t="s">
        <v>126</v>
      </c>
      <c r="D9" s="173" t="s">
        <v>127</v>
      </c>
      <c r="E9" s="173" t="s">
        <v>128</v>
      </c>
      <c r="F9" s="173" t="s">
        <v>129</v>
      </c>
      <c r="G9" s="173"/>
      <c r="H9" s="173"/>
      <c r="I9" s="173" t="s">
        <v>130</v>
      </c>
      <c r="J9" s="173" t="s">
        <v>131</v>
      </c>
      <c r="K9" s="173"/>
      <c r="L9" s="173"/>
      <c r="M9" s="173"/>
      <c r="N9" s="173"/>
      <c r="O9" s="173"/>
      <c r="P9" s="173"/>
      <c r="Q9" s="173"/>
      <c r="R9" s="173"/>
      <c r="S9" s="173" t="s">
        <v>132</v>
      </c>
      <c r="T9" s="173" t="s">
        <v>133</v>
      </c>
      <c r="U9" s="173"/>
      <c r="V9" s="173"/>
      <c r="W9" s="173" t="s">
        <v>128</v>
      </c>
      <c r="X9" s="173" t="s">
        <v>128</v>
      </c>
      <c r="Y9" s="173" t="s">
        <v>134</v>
      </c>
      <c r="Z9" s="173" t="s">
        <v>135</v>
      </c>
      <c r="AA9" s="173" t="s">
        <v>136</v>
      </c>
      <c r="AB9" s="173" t="s">
        <v>137</v>
      </c>
    </row>
    <row r="10" spans="1:28" s="56" customFormat="1" ht="26.25">
      <c r="A10" s="174" t="s">
        <v>138</v>
      </c>
      <c r="B10" s="170" t="s">
        <v>117</v>
      </c>
      <c r="C10" s="170" t="s">
        <v>230</v>
      </c>
      <c r="D10" s="170" t="s">
        <v>117</v>
      </c>
      <c r="E10" s="170" t="s">
        <v>117</v>
      </c>
      <c r="F10" s="170" t="s">
        <v>117</v>
      </c>
      <c r="G10" s="175"/>
      <c r="H10" s="176"/>
      <c r="I10" s="170" t="s">
        <v>117</v>
      </c>
      <c r="J10" s="170" t="s">
        <v>230</v>
      </c>
      <c r="K10" s="175"/>
      <c r="L10" s="175"/>
      <c r="M10" s="175"/>
      <c r="N10" s="176"/>
      <c r="O10" s="175"/>
      <c r="P10" s="175"/>
      <c r="Q10" s="175"/>
      <c r="R10" s="175"/>
      <c r="S10" s="170" t="s">
        <v>117</v>
      </c>
      <c r="T10" s="170" t="s">
        <v>117</v>
      </c>
      <c r="U10" s="175"/>
      <c r="V10" s="175"/>
      <c r="W10" s="170" t="s">
        <v>117</v>
      </c>
      <c r="X10" s="170" t="s">
        <v>117</v>
      </c>
      <c r="Y10" s="170" t="s">
        <v>117</v>
      </c>
      <c r="Z10" s="170" t="s">
        <v>117</v>
      </c>
      <c r="AA10" s="170" t="s">
        <v>117</v>
      </c>
      <c r="AB10" s="170" t="s">
        <v>117</v>
      </c>
    </row>
    <row r="11" spans="1:28" ht="15">
      <c r="A11" s="63" t="s">
        <v>139</v>
      </c>
      <c r="B11" s="61" t="s">
        <v>116</v>
      </c>
      <c r="C11" s="61" t="s">
        <v>116</v>
      </c>
      <c r="D11" s="61" t="s">
        <v>116</v>
      </c>
      <c r="E11" s="61" t="s">
        <v>116</v>
      </c>
      <c r="F11" s="61" t="s">
        <v>116</v>
      </c>
      <c r="G11" s="61" t="s">
        <v>116</v>
      </c>
      <c r="H11" s="61" t="s">
        <v>116</v>
      </c>
      <c r="I11" s="61" t="s">
        <v>116</v>
      </c>
      <c r="J11" s="61" t="s">
        <v>116</v>
      </c>
      <c r="K11" s="65"/>
      <c r="L11" s="65"/>
      <c r="M11" s="65"/>
      <c r="N11" s="64"/>
      <c r="O11" s="65"/>
      <c r="P11" s="65"/>
      <c r="Q11" s="65"/>
      <c r="R11" s="65"/>
      <c r="S11" s="61" t="s">
        <v>116</v>
      </c>
      <c r="T11" s="61" t="s">
        <v>116</v>
      </c>
      <c r="U11" s="65"/>
      <c r="V11" s="65"/>
      <c r="W11" s="61" t="s">
        <v>116</v>
      </c>
      <c r="X11" s="61" t="s">
        <v>116</v>
      </c>
      <c r="Y11" s="61" t="s">
        <v>116</v>
      </c>
      <c r="Z11" s="61" t="s">
        <v>116</v>
      </c>
      <c r="AA11" s="61" t="s">
        <v>116</v>
      </c>
      <c r="AB11" s="61" t="s">
        <v>116</v>
      </c>
    </row>
    <row r="12" spans="1:28">
      <c r="A12" s="66"/>
    </row>
    <row r="13" spans="1:28" ht="14.25">
      <c r="A13" s="67" t="s">
        <v>140</v>
      </c>
    </row>
    <row r="14" spans="1:28" ht="14.25">
      <c r="A14" s="67" t="s">
        <v>141</v>
      </c>
    </row>
    <row r="15" spans="1:28" ht="14.25">
      <c r="A15" s="67" t="s">
        <v>142</v>
      </c>
    </row>
    <row r="16" spans="1:28" ht="14.25">
      <c r="A16" s="67" t="s">
        <v>143</v>
      </c>
    </row>
    <row r="17" spans="1:1" ht="14.25">
      <c r="A17" s="67" t="s">
        <v>144</v>
      </c>
    </row>
    <row r="18" spans="1:1" ht="14.25">
      <c r="A18" s="67" t="s">
        <v>145</v>
      </c>
    </row>
    <row r="19" spans="1:1" ht="14.25">
      <c r="A19" s="67" t="s">
        <v>146</v>
      </c>
    </row>
    <row r="20" spans="1:1" ht="14.25">
      <c r="A20" s="67" t="s">
        <v>147</v>
      </c>
    </row>
    <row r="21" spans="1:1" ht="14.25">
      <c r="A21" s="67" t="s">
        <v>148</v>
      </c>
    </row>
    <row r="22" spans="1:1">
      <c r="A22" s="66"/>
    </row>
    <row r="23" spans="1:1">
      <c r="A23" s="66"/>
    </row>
    <row r="24" spans="1:1">
      <c r="A24" s="66"/>
    </row>
    <row r="25" spans="1:1">
      <c r="A25" s="66"/>
    </row>
    <row r="26" spans="1:1">
      <c r="A26" s="6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7</vt:i4>
      </vt:variant>
    </vt:vector>
  </HeadingPairs>
  <TitlesOfParts>
    <vt:vector size="10" baseType="lpstr">
      <vt:lpstr>LFS</vt:lpstr>
      <vt:lpstr>resultatpåverkan</vt:lpstr>
      <vt:lpstr>prioriteringstabell</vt:lpstr>
      <vt:lpstr>prioriteringstabell!_MON_1384670893</vt:lpstr>
      <vt:lpstr>resultatpåverkan!Print_Area</vt:lpstr>
      <vt:lpstr>resultatpåverkan!Print_Titles</vt:lpstr>
      <vt:lpstr>LFS!Utskriftsområde</vt:lpstr>
      <vt:lpstr>resultatpåverkan!Utskriftsområde</vt:lpstr>
      <vt:lpstr>LFS!Utskriftsrubriker</vt:lpstr>
      <vt:lpstr>resultatpåverkan!Utskriftsrubriker</vt:lpstr>
    </vt:vector>
  </TitlesOfParts>
  <Company>Locum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lcl</dc:creator>
  <cp:lastModifiedBy>Birgitta Strömberg</cp:lastModifiedBy>
  <cp:lastPrinted>2016-04-05T13:23:38Z</cp:lastPrinted>
  <dcterms:created xsi:type="dcterms:W3CDTF">2016-02-20T14:43:33Z</dcterms:created>
  <dcterms:modified xsi:type="dcterms:W3CDTF">2016-04-05T13:32:05Z</dcterms:modified>
  <cp:contentStatus>Slutgiltig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868956496</vt:i4>
  </property>
  <property fmtid="{D5CDD505-2E9C-101B-9397-08002B2CF9AE}" pid="3" name="_NewReviewCycle">
    <vt:lpwstr/>
  </property>
  <property fmtid="{D5CDD505-2E9C-101B-9397-08002B2CF9AE}" pid="4" name="_EmailSubject">
    <vt:lpwstr>Ny bilaga till yttrandet</vt:lpwstr>
  </property>
  <property fmtid="{D5CDD505-2E9C-101B-9397-08002B2CF9AE}" pid="5" name="_AuthorEmail">
    <vt:lpwstr>Linda.Claesson@locum.se</vt:lpwstr>
  </property>
  <property fmtid="{D5CDD505-2E9C-101B-9397-08002B2CF9AE}" pid="6" name="_AuthorEmailDisplayName">
    <vt:lpwstr>Linda Claesson</vt:lpwstr>
  </property>
  <property fmtid="{D5CDD505-2E9C-101B-9397-08002B2CF9AE}" pid="7" name="_ReviewingToolsShownOnce">
    <vt:lpwstr/>
  </property>
  <property fmtid="{D5CDD505-2E9C-101B-9397-08002B2CF9AE}" pid="8" name="_MarkAsFinal">
    <vt:bool>true</vt:bool>
  </property>
</Properties>
</file>